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1600" windowHeight="10965"/>
  </bookViews>
  <sheets>
    <sheet name="Р + ЦП" sheetId="8" r:id="rId1"/>
  </sheets>
  <definedNames>
    <definedName name="_xlnm._FilterDatabase" localSheetId="0" hidden="1">'Р + ЦП'!$A$6:$E$107</definedName>
    <definedName name="_xlnm.Print_Titles" localSheetId="0">'Р + ЦП'!$4:$5</definedName>
    <definedName name="_xlnm.Print_Area" localSheetId="0">'Р + ЦП'!$A$1:$J$115</definedName>
  </definedNames>
  <calcPr calcId="145621"/>
</workbook>
</file>

<file path=xl/calcChain.xml><?xml version="1.0" encoding="utf-8"?>
<calcChain xmlns="http://schemas.openxmlformats.org/spreadsheetml/2006/main">
  <c r="C74" i="8" l="1"/>
  <c r="D74" i="8"/>
  <c r="E74" i="8"/>
  <c r="B74" i="8"/>
  <c r="B44" i="8"/>
  <c r="C27" i="8"/>
  <c r="D27" i="8"/>
  <c r="E27" i="8"/>
  <c r="B27" i="8"/>
  <c r="B16" i="8"/>
  <c r="C86" i="8" l="1"/>
  <c r="D86" i="8"/>
  <c r="E86" i="8"/>
  <c r="B86" i="8"/>
  <c r="C78" i="8"/>
  <c r="D78" i="8"/>
  <c r="E78" i="8"/>
  <c r="B78" i="8"/>
  <c r="B80" i="8"/>
  <c r="B84" i="8"/>
  <c r="B9" i="8"/>
  <c r="C39" i="8"/>
  <c r="D39" i="8"/>
  <c r="E39" i="8"/>
  <c r="B39" i="8"/>
  <c r="C37" i="8"/>
  <c r="D37" i="8"/>
  <c r="E37" i="8"/>
  <c r="B37" i="8"/>
  <c r="C32" i="8"/>
  <c r="D32" i="8"/>
  <c r="E32" i="8"/>
  <c r="B32" i="8"/>
  <c r="C22" i="8"/>
  <c r="C14" i="8" s="1"/>
  <c r="D22" i="8"/>
  <c r="D14" i="8" s="1"/>
  <c r="E22" i="8"/>
  <c r="E14" i="8" s="1"/>
  <c r="B22" i="8"/>
  <c r="C9" i="8"/>
  <c r="D9" i="8"/>
  <c r="E9" i="8"/>
  <c r="B14" i="8" l="1"/>
  <c r="B101" i="8"/>
  <c r="D101" i="8"/>
  <c r="E101" i="8"/>
  <c r="C101" i="8"/>
  <c r="B98" i="8"/>
  <c r="D98" i="8"/>
  <c r="E98" i="8"/>
  <c r="C98" i="8"/>
  <c r="B83" i="8"/>
  <c r="D83" i="8"/>
  <c r="E83" i="8"/>
  <c r="C83" i="8"/>
  <c r="D80" i="8"/>
  <c r="E80" i="8"/>
  <c r="C80" i="8"/>
  <c r="B75" i="8"/>
  <c r="D75" i="8"/>
  <c r="E75" i="8"/>
  <c r="C75" i="8"/>
  <c r="B52" i="8"/>
  <c r="D52" i="8"/>
  <c r="E52" i="8"/>
  <c r="C52" i="8"/>
  <c r="B71" i="8"/>
  <c r="D71" i="8"/>
  <c r="E71" i="8"/>
  <c r="C71" i="8"/>
  <c r="D44" i="8"/>
  <c r="E44" i="8"/>
  <c r="C44" i="8"/>
  <c r="E8" i="8"/>
  <c r="B43" i="8" l="1"/>
  <c r="B8" i="8"/>
  <c r="D43" i="8"/>
  <c r="E85" i="8"/>
  <c r="E43" i="8"/>
  <c r="C43" i="8"/>
  <c r="C85" i="8"/>
  <c r="B85" i="8"/>
  <c r="D85" i="8"/>
  <c r="D8" i="8"/>
  <c r="E7" i="8" l="1"/>
  <c r="D7" i="8"/>
  <c r="B7" i="8"/>
  <c r="C8" i="8"/>
  <c r="C7" i="8" l="1"/>
</calcChain>
</file>

<file path=xl/sharedStrings.xml><?xml version="1.0" encoding="utf-8"?>
<sst xmlns="http://schemas.openxmlformats.org/spreadsheetml/2006/main" count="209" uniqueCount="188">
  <si>
    <t>Наименование государственной программы, подпрограммы, основного мероприятия, мероприятия</t>
  </si>
  <si>
    <t>2019 год (план)</t>
  </si>
  <si>
    <t>2020 год (план)</t>
  </si>
  <si>
    <t>2021 год (план)</t>
  </si>
  <si>
    <t>2022 год (план)</t>
  </si>
  <si>
    <t>Государственная программа Пермского края «Градостроительная и жилищная политика, создание условий для комфортной городской среды»</t>
  </si>
  <si>
    <t>Подпрограмма 1.  «Повышение безопасности и комфортности проживания граждан в жилищном фонде Пермского края»</t>
  </si>
  <si>
    <t>Основное мероприятие 1.1. «Капитальный ремонт и модернизация жилищного фонда»</t>
  </si>
  <si>
    <t>Мероприятие 1.1.1. «Обеспечение деятельности некоммерческой организации «Фонд капитального ремонта общего имущества в многоквартирных домах в Пермском крае»</t>
  </si>
  <si>
    <t>Мероприятие 1.1.2. «Проведение работ, связанных с ликвидацией последствий урагана 14 сентября 2018 г. на территории Красновишерского городского поселения, в многоквартирных домах»</t>
  </si>
  <si>
    <t>Основное мероприятие 1.2. «Мероприятия по ликвидации последствий техногенной аварии на руднике БКПРУ-1 ПАО «Уралкалий», г. Березники, Пермский край»</t>
  </si>
  <si>
    <t>Мероприятие 1.2.1.«Реализация мероприятий по переселению граждан из жилищного фонда, признанного непригодным для проживания вследствие техногенной аварии на руднике БКПРУ-1 ПАО «Уралкалий», г. Березники, Пермский край</t>
  </si>
  <si>
    <t>Мероприятие 1.2.1.1. «Предоставление  социальной выплаты гражданам, переселяемым из  жилищного фонда, признанного непригодным для проживания вследствие техногенной аварии на руднике БКПРУ-1 ПАО «Уралкалий», г. Березники, Пермский край»</t>
  </si>
  <si>
    <t>Мероприятие 1.2.1.2. «Предоставление дополнительной социальной выплаты гражданам, переселяемым из жилых помещений общей площадью более 72 кв. м, находящихся в жилищном фонде, признанном непригодным для проживания вследствие техногенной аварии на руднике БКПРУ-1 ПАО «Уралкалий", г. Березники, Пермский край»</t>
  </si>
  <si>
    <t>Мероприятие 1.2.2. «Реализация иных мероприятий по ликвидации последствий техногенной аварии на руднике БКПРУ-1 ПАО «Уралкалий», г. Березники, Пермский край»</t>
  </si>
  <si>
    <t>Мероприятие 1.2.2.1. «Реконструкция  очистных сооружений (КОС) Правобережного жилого района»</t>
  </si>
  <si>
    <t>Мероприятие 1.2.2.2. «Реализация иных мероприятий, по ликвидации последствий техногенной аварии на руднике БКПРУ-1 ПАО «Уралкалий», г. Березники, Пермский край», за счет средств ПАО «Уралкалий»</t>
  </si>
  <si>
    <t>Мероприятие 1.2.3. «Содержание домов в Правобережном районе г. Березники, находящихся в государственной собственности Пермского края, а также мероприятия по разработке проекта межевания земельных участков»</t>
  </si>
  <si>
    <t>Мероприятие 1.2.4. «Кадастровые работы для подтверждения прекращения существования объекта недвижимости в Правобережном районе г. Березники»</t>
  </si>
  <si>
    <t>Основное мероприятие 1.3. «Мероприятия по переселению граждан из аварийного жилищного фонда»</t>
  </si>
  <si>
    <t>Основное мероприятие 1.4. «Обеспечение жильем  отдельных категорий граждан, определенных федеральным законом, указом Президента Российской Федерации, нормативным правовым актом Правительства Российской Федерации»</t>
  </si>
  <si>
    <t>Мероприятие 1.4.1. «Обеспечение жильем граждан, уволенных с военной службы (службы), и приравненных к ним лиц»</t>
  </si>
  <si>
    <t>Основное мероприятие 1.5 «Защита прав участников долевого строительства и достройка «проблемных» объектов долевого строительства»</t>
  </si>
  <si>
    <t>Мероприятие 1.5.1 «Меры государственной поддержки отдельных категорий граждан, пострадавших от действий застройщиков, не завершивших строительство многоквартирного дома»</t>
  </si>
  <si>
    <t>Мероприятие 1.5.2 «Возмещение уполномоченной организации АО «ПАИЖК» затрат на уплату процентов по кредитам, полученным в российских кредитных организациях и направленным на реализацию мер по завершению строительства проблемных объектов»</t>
  </si>
  <si>
    <t>Мероприятие 1.5.3 «Возмещение уполномоченной организации АО «ПАИЖК» затрат, связанных с оказанием мер по завершению строительства проблемных объектов»</t>
  </si>
  <si>
    <t>Мероприятие 1.5.4 «Мера государственной поддержки граждан, являвшихся участниками программ местного развития и обеспечения занятости для шахтерских городов и поселков»</t>
  </si>
  <si>
    <t>Основное мероприятие 1.6 «Обеспечение выполнения функций в сфере жилищной политики»</t>
  </si>
  <si>
    <t>Мероприятие 1.6.1 «Обеспечение деятельности (оказание услуг, выполнение работ) государственных учреждений (организаций)»</t>
  </si>
  <si>
    <t>Основное мероприятие 1.7 «Федеральный проект «Обеспечение устойчивого сокращения непригодного для проживания жилищного фонда»</t>
  </si>
  <si>
    <t>Мероприятие 1.7.1 «Обеспечение устойчивого сокращения непригодного для проживания жилого фонда»</t>
  </si>
  <si>
    <t>Подпрограмма 2. «Градостроительная деятельность и развитие инфраструктуры в Пермском крае»</t>
  </si>
  <si>
    <t>Мероприятие 2.1.1. «Подготовка проекта региональных нормативов градостроительного проектирования «Обеспеченность населения Пермского края объектами регионального значения» и модельных местных нормативов градостроительного проектирования»</t>
  </si>
  <si>
    <t>Основное мероприятие 2.2 «Развитие коммунально-инженерной инфраструктуры»</t>
  </si>
  <si>
    <t>Основное мероприятие 2.3 «Федеральный проект «Чистая вода»</t>
  </si>
  <si>
    <t>Мероприятие 2.3.1 «Строительство и реконструкция (модернизация) объектов питьевого водоснабжения»</t>
  </si>
  <si>
    <t>Подпрограмма 3. «Формирование комфортной городской среды»</t>
  </si>
  <si>
    <t>Основное мероприятие 3.2 «Содействие обустройству мест массового отдыха населения (городских парков)»</t>
  </si>
  <si>
    <t>Мероприятие 3.2.1 «Поддержка обустройства мест массового отдыха населения (городских парков)»</t>
  </si>
  <si>
    <t>Основное мероприятие 3.3. «Комплексное  благоустройство»</t>
  </si>
  <si>
    <t>Мероприятие 3.3.1. «Формирование комфортной городской среды центрального планировочного района г. Перми путем благоустройства городской эспланады»</t>
  </si>
  <si>
    <t>Подпрограмма 4. «Повышение эффективности градостроительной деятельности»</t>
  </si>
  <si>
    <t>Основное мероприятие 4.1. «Обеспечение выполнения функций в сфере градостроительства, архитектуры и ЖКХ», в том числе</t>
  </si>
  <si>
    <t>Мероприятие 4.1.2. «Проведение государственной экспертизы проектной документации и (или) результатов инженерных изысканий и проверки достоверности определения сметной стоимости объектов капитального строительства»</t>
  </si>
  <si>
    <t>Мероприятие 4.1.4 «Содержание государственных органов Пермского края (в том числе органов государственной власти Пермского края)»</t>
  </si>
  <si>
    <t>Мероприятие 4.1.5 «Содержание объектов незавершенного строительства на территории Пермского края»</t>
  </si>
  <si>
    <t>Мероприятие 4.1.6 «Проведение мероприятий по привлечению экспертов в сфере тарифного регулирования»</t>
  </si>
  <si>
    <t>Мероприятие 4.1.7 «Информационное обеспечение и проведение общественных мероприятий в сфере градостроительства и ЖКХ»</t>
  </si>
  <si>
    <t>Мероприятие 4.1.8. «Проведение судебной строительно-технической экспертизы, судебной экспертизы проектной документации»</t>
  </si>
  <si>
    <t>Основное мероприятие 4.2. «Осуществление государственного строительного надзора»</t>
  </si>
  <si>
    <t>Основное мероприятие 4.3. «Осуществление лицензирования деятельности по управлению многоквартирными домами»</t>
  </si>
  <si>
    <t>Мероприятие 4.3.1. «Мероприятия по осуществлению лицензирования деятельности по управлению многоквартирными домами»</t>
  </si>
  <si>
    <t>Мероприятие 3.3.2. «Развитие городского пространства»</t>
  </si>
  <si>
    <t xml:space="preserve">Мероприятие 1.1.3.
«Капитальный ремонт общего имущества в многоквартирных домах на территории Пермского края»
</t>
  </si>
  <si>
    <t>Мероприятие 4.1.1. «Обеспечение деятельности (оказание услуг, выполнение работ) государственных учреждений (организаций) (ГКУ ПК «Управление капитального строительства Пермского края»</t>
  </si>
  <si>
    <t>Мероприятие 2.2.1. «Исполнение решений Пермского краевого суда
для оплаты исполнительных листов ФС № 006509399, ФС № 006509397,
ФС № 006509400 в пользу ООО «Энергоэффект», ООО «Тепловая Энергетическая Компания», ООО «Вторая электросетевая компания»</t>
  </si>
  <si>
    <t xml:space="preserve">Мероприятие 2.2.2 «Исполнение решений по исполнительному листу Арбитражного суда Пермского края ФС №014189256 по делу№ А50-29484/2017 от 13.11.2017 в пользу АО «ПЗСП», по постановлению судьи Ленинского районного суда г. Перми по делу №5-5/2018 от 02.02.2018» </t>
  </si>
  <si>
    <t>Мероприятие 2.2.3. «Исполнение решений по исполнительному листу ФС №006509407 Пермского краевого суда по делу № 3а-174/2017 о взыскании
с Региональной службы по тарифам Пермского края в пользу ООО «Тепловая Энергетическая Компания»</t>
  </si>
  <si>
    <t>Мероприятие 2.2.4 «Реконструкция, строительство водовода и модернизация насосного оборудования систем водоснабжения г. Краснокамска Пермского края, 3 очередь "Реконструкция сетей водоснабжения»</t>
  </si>
  <si>
    <t>Мероприятие 2.2.5. «Исполнение решений судов, вступивших в законную силу по мероприятиям в сфере тарифного регулирования»</t>
  </si>
  <si>
    <t>Мероприятие 2.2.6 «Исполнение решений по исполнительному листу ФС№014195103 Арбитражного суда Пермского края от 22.02.2018 по делу №А50-44441/2017 о взыскании с Региональной службы по тарифам Пермского края
в пользу ПО «Ветераны»</t>
  </si>
  <si>
    <t>Мероприятие 2.2.7 «Корректировка схемы и программы развития электроэнергетики Пермского края»</t>
  </si>
  <si>
    <t>Мероприятие 2.2.9 «Проведение проектно-изыскательских работ на строительство распределительных газопроводов на территории Пермского края»</t>
  </si>
  <si>
    <t>Мероприятие 2.2.10 «Разработка нормативов накопления твердых коммунальных отходов»</t>
  </si>
  <si>
    <t>Мероприятие 2.2.11 «Приобретение теплового имущественного комплекса (котельные, ЦТП, тепловые сети) в городе Кунгуре»</t>
  </si>
  <si>
    <t>Мероприятие 2.1.2 «Внесение изменений в Схему территориального планирования Пермского края»</t>
  </si>
  <si>
    <t>Основное мероприятие 2.1. «Развитие градостроительной деятельности»</t>
  </si>
  <si>
    <t>Мероприятие 2.1.3 «Подготовка документации по планировке территории для размещения трех блочных комплектных трансформаторных подстанций типа БКТП 6/04 кВ»</t>
  </si>
  <si>
    <t>Мероприятие 2.2.13 «Оплата расходов, связанных с подготовкой технологического комплекса по теплоснабжению к отопительному периоду 2018-2019 годов на территории Кизеловского муниципального района»</t>
  </si>
  <si>
    <t>Мероприятие 2.2.14 «Оплата расходов, связанных с ликвидацией чрезвычайной ситуации в пос.Сараны горнозаводского муниципального района и ее последствий»</t>
  </si>
  <si>
    <t>Мероприятие 2.2.16 «Проведение проектных работ и строительство распределительных газопроводов на территории муниципальных образований Пермского края»</t>
  </si>
  <si>
    <t>Мероприятие 4.1.9. «Выполнение предпроектных работ по проектам общественной инфраструктуры регионального значения»</t>
  </si>
  <si>
    <t>Подпрограмма 5. «Федеральный проект «Жилье»</t>
  </si>
  <si>
    <t>Основное мероприятие 5.1. «Стимулирование развития жилищного строительства в Пермском крае»</t>
  </si>
  <si>
    <t>Мероприятие 5.1.1«Проект: Развитие жилого района «Ива-1» Мотовилихинского района г. Перми», объект: дорога»**</t>
  </si>
  <si>
    <t>Мероприятие 5.1.2. «Проект: Развитие жилого района «Красные Казармы» Свердловского района г. Перми», объект: школа, дорога»***,****</t>
  </si>
  <si>
    <t xml:space="preserve">Мероприятие 5.1.3. «Проект: Развитие жилого района «ДКЖ» Дзержинского района 
г. Перми», объект: дорога»*****
</t>
  </si>
  <si>
    <t>Мероприятие 2.2.15 «Оплата расходов, связанных с приведением в нормативное состояние водопроводных сетей и сооружений на территории г.Кизела Пермского края»</t>
  </si>
  <si>
    <t>Мероприятие 1.3.4. «Переселение граждан из жилых помещений, предоставленных по договорам найма специализированных жилых помещений»</t>
  </si>
  <si>
    <t>Мероприятие 2.1.5. «Подготовка генеральных планов, правил землепользования и застройки муниципальных образований Пермского края»</t>
  </si>
  <si>
    <t>Мероприятие 4.1.10. «Исполнение решений по исполнительным листам Арбитражного суда Пермского края ФС № 017157270 по делу № А50П-680/2018 о взыскании в пользу ООО «Ново-Девелопмент-Пермь» и ФС № 017209856 по делу № А50-34070/2018 о взыскании в пользу ООО «Спецстрой»</t>
  </si>
  <si>
    <t xml:space="preserve">Мероприятие 1.1.3.1.
«Капитальный ремонт общего имущества в многоквартирном доме (г. Краснокамск, ул. Декабристов, 25)»
</t>
  </si>
  <si>
    <t>Основное мероприятие 1.8. «Обеспечение перехода строительной отрасли на проектное финансирование»</t>
  </si>
  <si>
    <t>Мероприятие 2.1.4 «Проведение комплекса научно-исследовательских работ по определению зон с особыми условиями использования территории для целей территориального планирования и градостроительного зонирования на территории Пермского края»</t>
  </si>
  <si>
    <t>Мероприятие 4.2.2. «Проведение судебно-оценочных экспертиз»</t>
  </si>
  <si>
    <t>Мероприятие 4.2.1. «Мероприятия по обеспечению проведения исследований, обследований, лабораторных и иных испытаний, необходимых при осуществлении государственного строительного надзора»</t>
  </si>
  <si>
    <t>Мероприятие 2.1.6. «Обеспечение деятельности (оказание услуг, выполнение работ) государственных учреждений (организаций)»</t>
  </si>
  <si>
    <t>Мероприятие 2.2.12 «Техническое перевооружение котельной № 5, северная часть города, за железной дорогой г. Горнозаводск, Пермский край»</t>
  </si>
  <si>
    <t>Мероприятие 3.1.1 «Поддержка муниципальных программ формирования современной городской среды (расходы не софинансируемые из федерального бюджета)»</t>
  </si>
  <si>
    <t>Основное мероприятие 3.1 «Поддержка муниципальных программ формирования современной городской среды»</t>
  </si>
  <si>
    <t xml:space="preserve">Мероприятие 2.2.8. «Улучшение качества систем теплоснабжения на территориях муниципальных образований Пермского края» </t>
  </si>
  <si>
    <t>Мероприятие 1.3.1. «Мероприятия по расселению жилищного фонда на территории Пермского края, признанного аварийным после 1 января 2017 г.»</t>
  </si>
  <si>
    <t>Мероприятие 2.2.17 «Строительство и реконструкция (модернизация) объектов питьевого водоснабжения»</t>
  </si>
  <si>
    <t>Наименование целевого показателя</t>
  </si>
  <si>
    <t>2020 год</t>
  </si>
  <si>
    <t>2021 год</t>
  </si>
  <si>
    <t>2022 год</t>
  </si>
  <si>
    <t>Ввод жилья (нарастающим итогом с 1 января 2016 г.)</t>
  </si>
  <si>
    <t>Общая площадь расселенного аварийного жилищного фонда (за исключением аварийного жилищного фонда, признанного непригодным для проживания вследствие техногенной аварии на руднике БКПРУ-1 ПАО «Уралкалий», г. Березники (нарастающим итогом)</t>
  </si>
  <si>
    <t>Площадь многоквартирных домов, введенных в эксплуатацию в период реализации региональной программы капитального ремонта (нарастающим итогом)</t>
  </si>
  <si>
    <t>Единица измерения</t>
  </si>
  <si>
    <t>тыс. кв. м</t>
  </si>
  <si>
    <t>Площадь расселенного аварийного жилищного фонда, признанного непригодным для проживания вследствие техногенной аварии на руднике БКПРУ-1 ПАО «Уралкалий», г. Березники (нарастающим итогом)</t>
  </si>
  <si>
    <t>чел</t>
  </si>
  <si>
    <t>Площадь расселенного аварийного жилищного фонда, признанного таковым после 1 января 2017 года (нарастающим итогом)</t>
  </si>
  <si>
    <t>Количество квадратных метров расселенного аварийного жилищного фонда, (нарастающим итогом)</t>
  </si>
  <si>
    <t>Количество граждан, расселенных из аварийного жилищного фонда</t>
  </si>
  <si>
    <t>чел.</t>
  </si>
  <si>
    <t>Доля муниципальных образований Пермского края, обеспеченных программами комплексного развития социальной инфраструктуры</t>
  </si>
  <si>
    <t>%</t>
  </si>
  <si>
    <t>Доля муниципальных образований Пермского края, имеющих утвержденные нормативы градостроительного проектирования</t>
  </si>
  <si>
    <t>Доля населения Пермского края, проживающая на территории с утвержденными нормативами градостроительного проектирования</t>
  </si>
  <si>
    <t>Протяженность реконструированных сетей системы водоснабжения в г. Краснокамске Пермского края (нарастающим итогом)</t>
  </si>
  <si>
    <t>м</t>
  </si>
  <si>
    <t>Протяженность построенных распределительных газопроводов на территории муниципальных образований Пермского края (нарастающим итогом)</t>
  </si>
  <si>
    <t>км</t>
  </si>
  <si>
    <t>Доля населения Пермского края, обеспеченного качественной питьевой водой из систем централизованного водоснабжения</t>
  </si>
  <si>
    <t>Количество реализованных проектов благоустройства территорий в Пермском крае (нарастающим итогом)</t>
  </si>
  <si>
    <t>ед.</t>
  </si>
  <si>
    <t>Количество реализованных проектов благоустройства общественных территорий (нарастающим итогом)</t>
  </si>
  <si>
    <t>Количество реализованных проектов благоустройства дворовых территорий (нарастающим итогом)</t>
  </si>
  <si>
    <t>Количество реализованных проектов обустройства мест массового отдыха населения (городских парков) (нарастающим итогом)</t>
  </si>
  <si>
    <t>Количество проведенных государственных экспертиз проектной документации и (или) результатов инженерных изысканий и достоверности определения сметной стоимости объектов капитального строительства</t>
  </si>
  <si>
    <t>Ввод жилья в рамках мероприятия по стимулированию развития жилищного строительства в Пермском крае (нарастающим итогом)</t>
  </si>
  <si>
    <t xml:space="preserve">Количество граждан, получивших (реализовавших) социальную выплату для переселения из аварийного жилищного фонда, признанного непригодным для проживания вследствие техногенной аварии на руднике БКПРУ-1 ПАО «Уралкалий» в г. Березники (нарастающим итогом) </t>
  </si>
  <si>
    <t>4642,2
(0)</t>
  </si>
  <si>
    <t>5342,2
(0)</t>
  </si>
  <si>
    <t>6042,2
(0)</t>
  </si>
  <si>
    <t>131,12
(+131,12)</t>
  </si>
  <si>
    <t>209,01
(+209,01)</t>
  </si>
  <si>
    <t>294,78
(+294,78)</t>
  </si>
  <si>
    <t>13174
(0)</t>
  </si>
  <si>
    <t>14674
(0)</t>
  </si>
  <si>
    <t>16174
(0)</t>
  </si>
  <si>
    <t>262,62
(+9,64)</t>
  </si>
  <si>
    <t>177,56
(0)</t>
  </si>
  <si>
    <t>0
(0)</t>
  </si>
  <si>
    <t>14644
(+14644)</t>
  </si>
  <si>
    <t>76,01
(-15,81)</t>
  </si>
  <si>
    <t>105,56
(-24,53)</t>
  </si>
  <si>
    <t>128,56
(-39,80)</t>
  </si>
  <si>
    <t>55,11
(0)</t>
  </si>
  <si>
    <t>103,45
(0)</t>
  </si>
  <si>
    <t>166,22
(0)</t>
  </si>
  <si>
    <t>2640
(0)</t>
  </si>
  <si>
    <t>3490
(0)</t>
  </si>
  <si>
    <t>30
(0)</t>
  </si>
  <si>
    <t>35
(0)</t>
  </si>
  <si>
    <t>40
(0)</t>
  </si>
  <si>
    <t>60
(0)</t>
  </si>
  <si>
    <t>70
(0)</t>
  </si>
  <si>
    <t>80
(0)</t>
  </si>
  <si>
    <t>85
(0)</t>
  </si>
  <si>
    <t>87
(0)</t>
  </si>
  <si>
    <t>13455,3
(0)</t>
  </si>
  <si>
    <t>17377,9
(0)</t>
  </si>
  <si>
    <t>19608,4
(0)</t>
  </si>
  <si>
    <t>117,3
(0)</t>
  </si>
  <si>
    <t>186,9
(0)</t>
  </si>
  <si>
    <t>245,7
(+245,7)</t>
  </si>
  <si>
    <t>90,3
(0)</t>
  </si>
  <si>
    <t>90,6
(0)</t>
  </si>
  <si>
    <t>91,2
(0)</t>
  </si>
  <si>
    <t>95,9
(0)</t>
  </si>
  <si>
    <t>96,1
(0)</t>
  </si>
  <si>
    <t>96,5
(0)</t>
  </si>
  <si>
    <t>2156
(0)</t>
  </si>
  <si>
    <t>2656
(0)</t>
  </si>
  <si>
    <t>3156
(0)</t>
  </si>
  <si>
    <t>385
(0)</t>
  </si>
  <si>
    <t>485
(0)</t>
  </si>
  <si>
    <t>585
(0)</t>
  </si>
  <si>
    <t>1760
(0)</t>
  </si>
  <si>
    <t>2160
(0)</t>
  </si>
  <si>
    <t>2560
(0)</t>
  </si>
  <si>
    <t>105
(0)</t>
  </si>
  <si>
    <t>99
(0)</t>
  </si>
  <si>
    <t>265
(0)</t>
  </si>
  <si>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Доля городского населения Пермского края, обеспеченного качественной питьевой водой из систем централизованного водоснабжения</t>
    </r>
  </si>
  <si>
    <t>Мероприятие 4.1.11. «Выполнение услуги биллинговой системы по начислениям и платежам за услуги в сфере жилищно-коммунального хозяйства Пермского края»</t>
  </si>
  <si>
    <t>Мероприятие 4.1.12. «Содержание недвижимого имущества, закрепленного на праве оперативного управления за государственным казенным учреждением Пермского края "Управление капитального строительства Пермского края", расположенного по адресу: г.Пермь, ул.Советская, 1 (территория з-да им. А.А.Шпагина)»</t>
  </si>
  <si>
    <t>(тыс. рублей)</t>
  </si>
  <si>
    <r>
      <t xml:space="preserve">Значение целевого показателя
</t>
    </r>
    <r>
      <rPr>
        <b/>
        <sz val="12"/>
        <color rgb="FFFF0000"/>
        <rFont val="Times New Roman"/>
        <family val="1"/>
        <charset val="204"/>
      </rPr>
      <t>(изменение*)</t>
    </r>
  </si>
  <si>
    <t>****** изменения приведены к редакции ГП, действующей на текущую дату (28.09.2019 г.).</t>
  </si>
  <si>
    <t>Основное мероприятие 3.4 «Федеральный проект «Формирование комфортной городской среды»</t>
  </si>
  <si>
    <t>Мероприятие 3.4.1 «Реализация программ формирования современной городской среды»</t>
  </si>
  <si>
    <t>Приложение 10 
к пояснительной записке</t>
  </si>
  <si>
    <t>Финансовое обеспечение реализации Государственной программы Пермского края
«Градостроительная и жилищная политика, создание условий для комфортной городской среды» на 2019-2022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</si>
</sst>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111"/>
  <sheetViews>
    <sheetView tabSelected="1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D7" sqref="D7:E8"/>
    </sheetView>
  </sheetViews>
  <sheetFormatPr defaultRowHeight="15.75" x14ac:dyDescent="0.25"/>
  <cols>
    <col min="1" max="1" width="48.5703125" style="4" customWidth="1"/>
    <col min="2" max="5" width="12.7109375" style="1" customWidth="1"/>
    <col min="6" max="6" width="62.28515625" style="5" customWidth="1"/>
    <col min="7" max="7" width="16" style="6" customWidth="1"/>
    <col min="8" max="8" width="10.140625" style="5" customWidth="1"/>
    <col min="9" max="9" width="11.7109375" style="5" customWidth="1"/>
    <col min="10" max="10" width="11" style="5" customWidth="1"/>
    <col min="11" max="16384" width="9.140625" style="1"/>
  </cols>
  <sheetData>
    <row r="1" spans="1:10" ht="33.75" customHeight="1" x14ac:dyDescent="0.25">
      <c r="A1" s="23"/>
      <c r="B1" s="24"/>
      <c r="C1" s="24"/>
      <c r="D1" s="24"/>
      <c r="E1" s="24"/>
      <c r="F1" s="25"/>
      <c r="G1" s="26"/>
      <c r="H1" s="54" t="s">
        <v>186</v>
      </c>
      <c r="I1" s="55"/>
      <c r="J1" s="55"/>
    </row>
    <row r="2" spans="1:10" ht="50.25" customHeight="1" x14ac:dyDescent="0.25">
      <c r="A2" s="52" t="s">
        <v>187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x14ac:dyDescent="0.25">
      <c r="A3" s="7"/>
      <c r="B3" s="8"/>
      <c r="C3" s="8"/>
      <c r="D3" s="8"/>
      <c r="E3" s="8"/>
      <c r="F3" s="9"/>
      <c r="G3" s="10"/>
      <c r="H3" s="9"/>
      <c r="I3" s="45" t="s">
        <v>181</v>
      </c>
      <c r="J3" s="45"/>
    </row>
    <row r="4" spans="1:10" ht="29.25" customHeight="1" x14ac:dyDescent="0.25">
      <c r="A4" s="62" t="s">
        <v>0</v>
      </c>
      <c r="B4" s="51"/>
      <c r="C4" s="51"/>
      <c r="D4" s="51"/>
      <c r="E4" s="51"/>
      <c r="F4" s="50" t="s">
        <v>93</v>
      </c>
      <c r="G4" s="64" t="s">
        <v>182</v>
      </c>
      <c r="H4" s="65"/>
      <c r="I4" s="65"/>
      <c r="J4" s="66"/>
    </row>
    <row r="5" spans="1:10" ht="37.5" customHeight="1" x14ac:dyDescent="0.25">
      <c r="A5" s="63"/>
      <c r="B5" s="12" t="s">
        <v>1</v>
      </c>
      <c r="C5" s="12" t="s">
        <v>2</v>
      </c>
      <c r="D5" s="12" t="s">
        <v>3</v>
      </c>
      <c r="E5" s="12" t="s">
        <v>4</v>
      </c>
      <c r="F5" s="50"/>
      <c r="G5" s="33" t="s">
        <v>100</v>
      </c>
      <c r="H5" s="11" t="s">
        <v>94</v>
      </c>
      <c r="I5" s="11" t="s">
        <v>95</v>
      </c>
      <c r="J5" s="11" t="s">
        <v>96</v>
      </c>
    </row>
    <row r="6" spans="1:10" s="3" customFormat="1" x14ac:dyDescent="0.25">
      <c r="A6" s="12">
        <v>1</v>
      </c>
      <c r="B6" s="12">
        <v>3</v>
      </c>
      <c r="C6" s="12">
        <v>4</v>
      </c>
      <c r="D6" s="12">
        <v>5</v>
      </c>
      <c r="E6" s="12">
        <v>6</v>
      </c>
      <c r="F6" s="12">
        <v>7</v>
      </c>
      <c r="G6" s="12">
        <v>8</v>
      </c>
      <c r="H6" s="12">
        <v>9</v>
      </c>
      <c r="I6" s="12">
        <v>10</v>
      </c>
      <c r="J6" s="12">
        <v>11</v>
      </c>
    </row>
    <row r="7" spans="1:10" ht="63" x14ac:dyDescent="0.25">
      <c r="A7" s="35" t="s">
        <v>5</v>
      </c>
      <c r="B7" s="16">
        <f>B8+B43+B74+B85+B103</f>
        <v>6145690.5999999996</v>
      </c>
      <c r="C7" s="16">
        <f>C8+C43+C74+C85+C103</f>
        <v>6582305.1032799995</v>
      </c>
      <c r="D7" s="16">
        <f>D8+D43+D74+D85+D103</f>
        <v>6586423.7140500005</v>
      </c>
      <c r="E7" s="16">
        <f>E8+E43+E74+E85+E103</f>
        <v>9868713.7670000009</v>
      </c>
      <c r="F7" s="30" t="s">
        <v>97</v>
      </c>
      <c r="G7" s="13" t="s">
        <v>101</v>
      </c>
      <c r="H7" s="14" t="s">
        <v>125</v>
      </c>
      <c r="I7" s="14" t="s">
        <v>126</v>
      </c>
      <c r="J7" s="14" t="s">
        <v>127</v>
      </c>
    </row>
    <row r="8" spans="1:10" ht="90.75" customHeight="1" x14ac:dyDescent="0.25">
      <c r="A8" s="35" t="s">
        <v>6</v>
      </c>
      <c r="B8" s="15">
        <f>B9+B14+B27+B31+B32+B37+B42+B39</f>
        <v>3897110.1999999997</v>
      </c>
      <c r="C8" s="15">
        <f>C9+C14+C27+C31+C32+C37+C42+C39</f>
        <v>3349104.8032800001</v>
      </c>
      <c r="D8" s="15">
        <f>D9+D14+D27+D31+D32+D37+D42+D39</f>
        <v>3215740.0140500003</v>
      </c>
      <c r="E8" s="15">
        <f>E9+E14+E27+E31+E32+E37+E42+E39</f>
        <v>6804248.0669999998</v>
      </c>
      <c r="F8" s="30" t="s">
        <v>98</v>
      </c>
      <c r="G8" s="13" t="s">
        <v>101</v>
      </c>
      <c r="H8" s="14" t="s">
        <v>128</v>
      </c>
      <c r="I8" s="14" t="s">
        <v>129</v>
      </c>
      <c r="J8" s="14" t="s">
        <v>130</v>
      </c>
    </row>
    <row r="9" spans="1:10" ht="66" customHeight="1" x14ac:dyDescent="0.25">
      <c r="A9" s="35" t="s">
        <v>7</v>
      </c>
      <c r="B9" s="15">
        <f t="shared" ref="B9:E9" si="0">B10+B11+B12</f>
        <v>162318.1</v>
      </c>
      <c r="C9" s="15">
        <f t="shared" si="0"/>
        <v>172695.4</v>
      </c>
      <c r="D9" s="15">
        <f t="shared" si="0"/>
        <v>172695.4</v>
      </c>
      <c r="E9" s="15">
        <f t="shared" si="0"/>
        <v>172695.4</v>
      </c>
      <c r="F9" s="30" t="s">
        <v>99</v>
      </c>
      <c r="G9" s="13" t="s">
        <v>101</v>
      </c>
      <c r="H9" s="14" t="s">
        <v>131</v>
      </c>
      <c r="I9" s="14" t="s">
        <v>132</v>
      </c>
      <c r="J9" s="14" t="s">
        <v>133</v>
      </c>
    </row>
    <row r="10" spans="1:10" ht="78.75" x14ac:dyDescent="0.25">
      <c r="A10" s="35" t="s">
        <v>8</v>
      </c>
      <c r="B10" s="15">
        <v>162318.1</v>
      </c>
      <c r="C10" s="15">
        <v>122695.4</v>
      </c>
      <c r="D10" s="15">
        <v>122695.4</v>
      </c>
      <c r="E10" s="15">
        <v>122695.4</v>
      </c>
      <c r="F10" s="30"/>
      <c r="G10" s="13"/>
      <c r="H10" s="18"/>
      <c r="I10" s="18"/>
      <c r="J10" s="18"/>
    </row>
    <row r="11" spans="1:10" ht="78.75" x14ac:dyDescent="0.25">
      <c r="A11" s="35" t="s">
        <v>9</v>
      </c>
      <c r="B11" s="15">
        <v>0</v>
      </c>
      <c r="C11" s="15">
        <v>0</v>
      </c>
      <c r="D11" s="15">
        <v>0</v>
      </c>
      <c r="E11" s="15">
        <v>0</v>
      </c>
      <c r="F11" s="31"/>
      <c r="G11" s="13"/>
      <c r="H11" s="18"/>
      <c r="I11" s="18"/>
      <c r="J11" s="18"/>
    </row>
    <row r="12" spans="1:10" ht="78.75" x14ac:dyDescent="0.25">
      <c r="A12" s="35" t="s">
        <v>53</v>
      </c>
      <c r="B12" s="15">
        <v>0</v>
      </c>
      <c r="C12" s="15">
        <v>50000</v>
      </c>
      <c r="D12" s="15">
        <v>50000</v>
      </c>
      <c r="E12" s="15">
        <v>50000</v>
      </c>
      <c r="F12" s="31"/>
      <c r="G12" s="13"/>
      <c r="H12" s="18"/>
      <c r="I12" s="18"/>
      <c r="J12" s="18"/>
    </row>
    <row r="13" spans="1:10" ht="78.75" hidden="1" x14ac:dyDescent="0.25">
      <c r="A13" s="28" t="s">
        <v>81</v>
      </c>
      <c r="B13" s="19">
        <v>0</v>
      </c>
      <c r="C13" s="19">
        <v>0</v>
      </c>
      <c r="D13" s="19">
        <v>0</v>
      </c>
      <c r="E13" s="19">
        <v>0</v>
      </c>
      <c r="F13" s="31"/>
      <c r="G13" s="13"/>
      <c r="H13" s="18"/>
      <c r="I13" s="18"/>
      <c r="J13" s="18"/>
    </row>
    <row r="14" spans="1:10" ht="63" x14ac:dyDescent="0.25">
      <c r="A14" s="46" t="s">
        <v>10</v>
      </c>
      <c r="B14" s="48">
        <f>B16+B22+B25+B26</f>
        <v>777175.29999999993</v>
      </c>
      <c r="C14" s="48">
        <f t="shared" ref="C14:E14" si="1">C16+C22+C25+C26</f>
        <v>133506.29999999999</v>
      </c>
      <c r="D14" s="48">
        <f t="shared" si="1"/>
        <v>0</v>
      </c>
      <c r="E14" s="48">
        <f t="shared" si="1"/>
        <v>0</v>
      </c>
      <c r="F14" s="31" t="s">
        <v>102</v>
      </c>
      <c r="G14" s="13" t="s">
        <v>101</v>
      </c>
      <c r="H14" s="14" t="s">
        <v>135</v>
      </c>
      <c r="I14" s="14" t="s">
        <v>134</v>
      </c>
      <c r="J14" s="14" t="s">
        <v>136</v>
      </c>
    </row>
    <row r="15" spans="1:10" ht="94.5" x14ac:dyDescent="0.25">
      <c r="A15" s="47"/>
      <c r="B15" s="49"/>
      <c r="C15" s="49"/>
      <c r="D15" s="49"/>
      <c r="E15" s="49"/>
      <c r="F15" s="31" t="s">
        <v>124</v>
      </c>
      <c r="G15" s="13" t="s">
        <v>103</v>
      </c>
      <c r="H15" s="20" t="s">
        <v>137</v>
      </c>
      <c r="I15" s="20" t="s">
        <v>136</v>
      </c>
      <c r="J15" s="14" t="s">
        <v>136</v>
      </c>
    </row>
    <row r="16" spans="1:10" ht="94.5" x14ac:dyDescent="0.25">
      <c r="A16" s="35" t="s">
        <v>11</v>
      </c>
      <c r="B16" s="15">
        <f>446815.5+199513.1</f>
        <v>646328.6</v>
      </c>
      <c r="C16" s="15">
        <v>0</v>
      </c>
      <c r="D16" s="15">
        <v>0</v>
      </c>
      <c r="E16" s="15">
        <v>0</v>
      </c>
      <c r="F16" s="31"/>
      <c r="G16" s="18"/>
      <c r="H16" s="18"/>
      <c r="I16" s="18"/>
      <c r="J16" s="18"/>
    </row>
    <row r="17" spans="1:10" ht="15.75" hidden="1" customHeight="1" x14ac:dyDescent="0.25">
      <c r="A17" s="59" t="s">
        <v>12</v>
      </c>
      <c r="B17" s="15">
        <v>565477.58964999998</v>
      </c>
      <c r="C17" s="15">
        <v>0</v>
      </c>
      <c r="D17" s="15">
        <v>0</v>
      </c>
      <c r="E17" s="15">
        <v>0</v>
      </c>
      <c r="F17" s="31"/>
      <c r="G17" s="13"/>
      <c r="H17" s="18"/>
      <c r="I17" s="18"/>
      <c r="J17" s="18"/>
    </row>
    <row r="18" spans="1:10" ht="32.25" hidden="1" customHeight="1" x14ac:dyDescent="0.25">
      <c r="A18" s="59"/>
      <c r="B18" s="15">
        <v>365964.48965</v>
      </c>
      <c r="C18" s="15">
        <v>0</v>
      </c>
      <c r="D18" s="15">
        <v>0</v>
      </c>
      <c r="E18" s="15">
        <v>0</v>
      </c>
      <c r="F18" s="31"/>
      <c r="G18" s="13"/>
      <c r="H18" s="18"/>
      <c r="I18" s="18"/>
      <c r="J18" s="18"/>
    </row>
    <row r="19" spans="1:10" ht="90" hidden="1" customHeight="1" x14ac:dyDescent="0.25">
      <c r="A19" s="59"/>
      <c r="B19" s="15">
        <v>199513.1</v>
      </c>
      <c r="C19" s="15">
        <v>0</v>
      </c>
      <c r="D19" s="15">
        <v>0</v>
      </c>
      <c r="E19" s="15">
        <v>0</v>
      </c>
      <c r="F19" s="31"/>
      <c r="G19" s="13"/>
      <c r="H19" s="18"/>
      <c r="I19" s="18"/>
      <c r="J19" s="18"/>
    </row>
    <row r="20" spans="1:10" ht="15.75" hidden="1" customHeight="1" x14ac:dyDescent="0.25">
      <c r="A20" s="59" t="s">
        <v>13</v>
      </c>
      <c r="B20" s="15">
        <v>12.15</v>
      </c>
      <c r="C20" s="15">
        <v>0</v>
      </c>
      <c r="D20" s="15">
        <v>0</v>
      </c>
      <c r="E20" s="15">
        <v>0</v>
      </c>
      <c r="F20" s="31"/>
      <c r="G20" s="13"/>
      <c r="H20" s="18"/>
      <c r="I20" s="18"/>
      <c r="J20" s="18"/>
    </row>
    <row r="21" spans="1:10" ht="167.25" hidden="1" customHeight="1" x14ac:dyDescent="0.25">
      <c r="A21" s="59"/>
      <c r="B21" s="15">
        <v>12.15</v>
      </c>
      <c r="C21" s="15">
        <v>0</v>
      </c>
      <c r="D21" s="15">
        <v>0</v>
      </c>
      <c r="E21" s="15">
        <v>0</v>
      </c>
      <c r="F21" s="31"/>
      <c r="G21" s="13"/>
      <c r="H21" s="18"/>
      <c r="I21" s="18"/>
      <c r="J21" s="18"/>
    </row>
    <row r="22" spans="1:10" ht="63" x14ac:dyDescent="0.25">
      <c r="A22" s="35" t="s">
        <v>14</v>
      </c>
      <c r="B22" s="15">
        <f>B23+B24</f>
        <v>130846.7</v>
      </c>
      <c r="C22" s="15">
        <f t="shared" ref="C22:E22" si="2">C23+C24</f>
        <v>133506.29999999999</v>
      </c>
      <c r="D22" s="15">
        <f t="shared" si="2"/>
        <v>0</v>
      </c>
      <c r="E22" s="15">
        <f t="shared" si="2"/>
        <v>0</v>
      </c>
      <c r="F22" s="31"/>
      <c r="G22" s="13"/>
      <c r="H22" s="18"/>
      <c r="I22" s="18"/>
      <c r="J22" s="18"/>
    </row>
    <row r="23" spans="1:10" ht="47.25" x14ac:dyDescent="0.25">
      <c r="A23" s="35" t="s">
        <v>15</v>
      </c>
      <c r="B23" s="15">
        <v>130846.7</v>
      </c>
      <c r="C23" s="15">
        <v>33506.300000000003</v>
      </c>
      <c r="D23" s="15">
        <v>0</v>
      </c>
      <c r="E23" s="15">
        <v>0</v>
      </c>
      <c r="F23" s="31"/>
      <c r="G23" s="13"/>
      <c r="H23" s="18"/>
      <c r="I23" s="18"/>
      <c r="J23" s="18"/>
    </row>
    <row r="24" spans="1:10" ht="78.75" x14ac:dyDescent="0.25">
      <c r="A24" s="35" t="s">
        <v>16</v>
      </c>
      <c r="B24" s="15">
        <v>0</v>
      </c>
      <c r="C24" s="15">
        <v>100000</v>
      </c>
      <c r="D24" s="15">
        <v>0</v>
      </c>
      <c r="E24" s="15">
        <v>0</v>
      </c>
      <c r="F24" s="31"/>
      <c r="G24" s="13"/>
      <c r="H24" s="18"/>
      <c r="I24" s="18"/>
      <c r="J24" s="18"/>
    </row>
    <row r="25" spans="1:10" ht="94.5" x14ac:dyDescent="0.25">
      <c r="A25" s="35" t="s">
        <v>17</v>
      </c>
      <c r="B25" s="15">
        <v>0</v>
      </c>
      <c r="C25" s="15">
        <v>0</v>
      </c>
      <c r="D25" s="15">
        <v>0</v>
      </c>
      <c r="E25" s="15">
        <v>0</v>
      </c>
      <c r="F25" s="31"/>
      <c r="G25" s="13"/>
      <c r="H25" s="18"/>
      <c r="I25" s="18"/>
      <c r="J25" s="18"/>
    </row>
    <row r="26" spans="1:10" ht="63" x14ac:dyDescent="0.25">
      <c r="A26" s="28" t="s">
        <v>18</v>
      </c>
      <c r="B26" s="15">
        <v>0</v>
      </c>
      <c r="C26" s="15">
        <v>0</v>
      </c>
      <c r="D26" s="15">
        <v>0</v>
      </c>
      <c r="E26" s="15">
        <v>0</v>
      </c>
      <c r="F26" s="31"/>
      <c r="G26" s="13"/>
      <c r="H26" s="18"/>
      <c r="I26" s="18"/>
      <c r="J26" s="18"/>
    </row>
    <row r="27" spans="1:10" ht="47.25" x14ac:dyDescent="0.25">
      <c r="A27" s="35" t="s">
        <v>19</v>
      </c>
      <c r="B27" s="15">
        <f>B28+B29</f>
        <v>969638.2</v>
      </c>
      <c r="C27" s="15">
        <f t="shared" ref="C27:E27" si="3">C28+C29</f>
        <v>810826.18923999998</v>
      </c>
      <c r="D27" s="15">
        <f t="shared" si="3"/>
        <v>752986.7</v>
      </c>
      <c r="E27" s="15">
        <f t="shared" si="3"/>
        <v>608544.69999999995</v>
      </c>
      <c r="F27" s="31" t="s">
        <v>104</v>
      </c>
      <c r="G27" s="13" t="s">
        <v>101</v>
      </c>
      <c r="H27" s="14" t="s">
        <v>138</v>
      </c>
      <c r="I27" s="14" t="s">
        <v>139</v>
      </c>
      <c r="J27" s="14" t="s">
        <v>140</v>
      </c>
    </row>
    <row r="28" spans="1:10" ht="63" x14ac:dyDescent="0.25">
      <c r="A28" s="35" t="s">
        <v>91</v>
      </c>
      <c r="B28" s="15">
        <v>969638.2</v>
      </c>
      <c r="C28" s="15">
        <v>786793.6</v>
      </c>
      <c r="D28" s="15">
        <v>752986.7</v>
      </c>
      <c r="E28" s="15">
        <v>608544.69999999995</v>
      </c>
      <c r="F28" s="31"/>
      <c r="G28" s="13"/>
      <c r="H28" s="18"/>
      <c r="I28" s="18"/>
      <c r="J28" s="18"/>
    </row>
    <row r="29" spans="1:10" ht="63" x14ac:dyDescent="0.25">
      <c r="A29" s="35" t="s">
        <v>78</v>
      </c>
      <c r="B29" s="15">
        <v>0</v>
      </c>
      <c r="C29" s="15">
        <v>24032.589240000001</v>
      </c>
      <c r="D29" s="15">
        <v>0</v>
      </c>
      <c r="E29" s="15">
        <v>0</v>
      </c>
      <c r="F29" s="31"/>
      <c r="G29" s="13"/>
      <c r="H29" s="18"/>
      <c r="I29" s="18"/>
      <c r="J29" s="18"/>
    </row>
    <row r="30" spans="1:10" ht="94.5" x14ac:dyDescent="0.25">
      <c r="A30" s="28" t="s">
        <v>20</v>
      </c>
      <c r="B30" s="15">
        <v>0</v>
      </c>
      <c r="C30" s="15">
        <v>0</v>
      </c>
      <c r="D30" s="15">
        <v>0</v>
      </c>
      <c r="E30" s="15">
        <v>0</v>
      </c>
      <c r="F30" s="31"/>
      <c r="G30" s="13"/>
      <c r="H30" s="14"/>
      <c r="I30" s="14"/>
      <c r="J30" s="14"/>
    </row>
    <row r="31" spans="1:10" ht="47.25" x14ac:dyDescent="0.25">
      <c r="A31" s="28" t="s">
        <v>21</v>
      </c>
      <c r="B31" s="15">
        <v>0</v>
      </c>
      <c r="C31" s="15">
        <v>0</v>
      </c>
      <c r="D31" s="15">
        <v>0</v>
      </c>
      <c r="E31" s="15">
        <v>0</v>
      </c>
      <c r="F31" s="31"/>
      <c r="G31" s="13"/>
      <c r="H31" s="18"/>
      <c r="I31" s="18"/>
      <c r="J31" s="18"/>
    </row>
    <row r="32" spans="1:10" ht="63" x14ac:dyDescent="0.25">
      <c r="A32" s="35" t="s">
        <v>22</v>
      </c>
      <c r="B32" s="15">
        <f>B33+B34+B35+B36</f>
        <v>219852.09999999998</v>
      </c>
      <c r="C32" s="15">
        <f t="shared" ref="C32:E32" si="4">C33+C34+C35+C36</f>
        <v>385397.1</v>
      </c>
      <c r="D32" s="15">
        <f t="shared" si="4"/>
        <v>446100</v>
      </c>
      <c r="E32" s="15">
        <f t="shared" si="4"/>
        <v>133383.79999999999</v>
      </c>
      <c r="F32" s="31"/>
      <c r="G32" s="13"/>
      <c r="H32" s="18"/>
      <c r="I32" s="18"/>
      <c r="J32" s="18"/>
    </row>
    <row r="33" spans="1:10" ht="78.75" x14ac:dyDescent="0.25">
      <c r="A33" s="35" t="s">
        <v>23</v>
      </c>
      <c r="B33" s="15">
        <v>60427</v>
      </c>
      <c r="C33" s="15">
        <v>266421.5</v>
      </c>
      <c r="D33" s="15">
        <v>368707.2</v>
      </c>
      <c r="E33" s="15">
        <v>6292.8</v>
      </c>
      <c r="F33" s="31"/>
      <c r="G33" s="13"/>
      <c r="H33" s="18"/>
      <c r="I33" s="18"/>
      <c r="J33" s="18"/>
    </row>
    <row r="34" spans="1:10" ht="110.25" x14ac:dyDescent="0.25">
      <c r="A34" s="35" t="s">
        <v>24</v>
      </c>
      <c r="B34" s="15">
        <v>13878.9</v>
      </c>
      <c r="C34" s="15">
        <v>44241.7</v>
      </c>
      <c r="D34" s="15">
        <v>6880.7</v>
      </c>
      <c r="E34" s="15">
        <v>76562.399999999994</v>
      </c>
      <c r="F34" s="31"/>
      <c r="G34" s="13"/>
      <c r="H34" s="18"/>
      <c r="I34" s="18"/>
      <c r="J34" s="18"/>
    </row>
    <row r="35" spans="1:10" ht="78.75" x14ac:dyDescent="0.25">
      <c r="A35" s="35" t="s">
        <v>25</v>
      </c>
      <c r="B35" s="15">
        <v>40468</v>
      </c>
      <c r="C35" s="15">
        <v>74733.899999999994</v>
      </c>
      <c r="D35" s="15">
        <v>70512.100000000006</v>
      </c>
      <c r="E35" s="15">
        <v>50528.6</v>
      </c>
      <c r="F35" s="31"/>
      <c r="G35" s="13"/>
      <c r="H35" s="18"/>
      <c r="I35" s="18"/>
      <c r="J35" s="18"/>
    </row>
    <row r="36" spans="1:10" ht="63" x14ac:dyDescent="0.25">
      <c r="A36" s="35" t="s">
        <v>26</v>
      </c>
      <c r="B36" s="15">
        <v>105078.2</v>
      </c>
      <c r="C36" s="15">
        <v>0</v>
      </c>
      <c r="D36" s="15">
        <v>0</v>
      </c>
      <c r="E36" s="15">
        <v>0</v>
      </c>
      <c r="F36" s="31"/>
      <c r="G36" s="13"/>
      <c r="H36" s="18"/>
      <c r="I36" s="18"/>
      <c r="J36" s="18"/>
    </row>
    <row r="37" spans="1:10" ht="47.25" x14ac:dyDescent="0.25">
      <c r="A37" s="35" t="s">
        <v>27</v>
      </c>
      <c r="B37" s="15">
        <f>B38</f>
        <v>38238.400000000001</v>
      </c>
      <c r="C37" s="15">
        <f t="shared" ref="C37:E37" si="5">C38</f>
        <v>63203.199999999997</v>
      </c>
      <c r="D37" s="15">
        <f t="shared" si="5"/>
        <v>60481</v>
      </c>
      <c r="E37" s="15">
        <f t="shared" si="5"/>
        <v>60518.8</v>
      </c>
      <c r="F37" s="31"/>
      <c r="G37" s="13"/>
      <c r="H37" s="18"/>
      <c r="I37" s="18"/>
      <c r="J37" s="18"/>
    </row>
    <row r="38" spans="1:10" ht="63" x14ac:dyDescent="0.25">
      <c r="A38" s="35" t="s">
        <v>28</v>
      </c>
      <c r="B38" s="15">
        <v>38238.400000000001</v>
      </c>
      <c r="C38" s="15">
        <v>63203.199999999997</v>
      </c>
      <c r="D38" s="15">
        <v>60481</v>
      </c>
      <c r="E38" s="15">
        <v>60518.8</v>
      </c>
      <c r="F38" s="31"/>
      <c r="G38" s="13"/>
      <c r="H38" s="18"/>
      <c r="I38" s="18"/>
      <c r="J38" s="18"/>
    </row>
    <row r="39" spans="1:10" ht="45.75" customHeight="1" x14ac:dyDescent="0.25">
      <c r="A39" s="59" t="s">
        <v>29</v>
      </c>
      <c r="B39" s="48">
        <f>B41</f>
        <v>1729888.1</v>
      </c>
      <c r="C39" s="48">
        <f t="shared" ref="C39:E39" si="6">C41</f>
        <v>1783476.6140400001</v>
      </c>
      <c r="D39" s="48">
        <f t="shared" si="6"/>
        <v>1783476.91405</v>
      </c>
      <c r="E39" s="48">
        <f t="shared" si="6"/>
        <v>5829105.3669999996</v>
      </c>
      <c r="F39" s="31" t="s">
        <v>105</v>
      </c>
      <c r="G39" s="14" t="s">
        <v>101</v>
      </c>
      <c r="H39" s="14" t="s">
        <v>141</v>
      </c>
      <c r="I39" s="14" t="s">
        <v>142</v>
      </c>
      <c r="J39" s="14" t="s">
        <v>143</v>
      </c>
    </row>
    <row r="40" spans="1:10" ht="45.75" customHeight="1" x14ac:dyDescent="0.25">
      <c r="A40" s="59"/>
      <c r="B40" s="49"/>
      <c r="C40" s="49"/>
      <c r="D40" s="49"/>
      <c r="E40" s="49"/>
      <c r="F40" s="31" t="s">
        <v>106</v>
      </c>
      <c r="G40" s="14" t="s">
        <v>107</v>
      </c>
      <c r="H40" s="14" t="s">
        <v>144</v>
      </c>
      <c r="I40" s="14" t="s">
        <v>144</v>
      </c>
      <c r="J40" s="14" t="s">
        <v>145</v>
      </c>
    </row>
    <row r="41" spans="1:10" ht="47.25" x14ac:dyDescent="0.25">
      <c r="A41" s="35" t="s">
        <v>30</v>
      </c>
      <c r="B41" s="15">
        <v>1729888.1</v>
      </c>
      <c r="C41" s="15">
        <v>1783476.6140400001</v>
      </c>
      <c r="D41" s="15">
        <v>1783476.91405</v>
      </c>
      <c r="E41" s="15">
        <v>5829105.3669999996</v>
      </c>
      <c r="F41" s="31"/>
      <c r="G41" s="13"/>
      <c r="H41" s="18"/>
      <c r="I41" s="18"/>
      <c r="J41" s="18"/>
    </row>
    <row r="42" spans="1:10" ht="47.25" x14ac:dyDescent="0.25">
      <c r="A42" s="35" t="s">
        <v>82</v>
      </c>
      <c r="B42" s="15">
        <v>0</v>
      </c>
      <c r="C42" s="15">
        <v>0</v>
      </c>
      <c r="D42" s="15">
        <v>0</v>
      </c>
      <c r="E42" s="15">
        <v>0</v>
      </c>
      <c r="F42" s="31"/>
      <c r="G42" s="13"/>
      <c r="H42" s="18"/>
      <c r="I42" s="18"/>
      <c r="J42" s="18"/>
    </row>
    <row r="43" spans="1:10" ht="47.25" x14ac:dyDescent="0.25">
      <c r="A43" s="35" t="s">
        <v>31</v>
      </c>
      <c r="B43" s="44">
        <f>B44+B52+B71</f>
        <v>277138.90000000002</v>
      </c>
      <c r="C43" s="44">
        <f>C44+C52+C71</f>
        <v>1345584.1</v>
      </c>
      <c r="D43" s="29">
        <f t="shared" ref="D43:E43" si="7">D44+D52+D71</f>
        <v>1451383.4000000001</v>
      </c>
      <c r="E43" s="29">
        <f t="shared" si="7"/>
        <v>1121298.7</v>
      </c>
      <c r="F43" s="31" t="s">
        <v>108</v>
      </c>
      <c r="G43" s="13" t="s">
        <v>109</v>
      </c>
      <c r="H43" s="14" t="s">
        <v>146</v>
      </c>
      <c r="I43" s="14" t="s">
        <v>147</v>
      </c>
      <c r="J43" s="14" t="s">
        <v>148</v>
      </c>
    </row>
    <row r="44" spans="1:10" ht="47.25" x14ac:dyDescent="0.25">
      <c r="A44" s="46" t="s">
        <v>66</v>
      </c>
      <c r="B44" s="48">
        <f>B46+B47+B48+B49+B50+B51</f>
        <v>46598.9</v>
      </c>
      <c r="C44" s="48">
        <f>C46+C47+C48+C49+C50+C51</f>
        <v>159524.6</v>
      </c>
      <c r="D44" s="48">
        <f t="shared" ref="D44:E44" si="8">D46+D47+D48+D49+D50+D51</f>
        <v>92734.6</v>
      </c>
      <c r="E44" s="48">
        <f t="shared" si="8"/>
        <v>90728.7</v>
      </c>
      <c r="F44" s="31" t="s">
        <v>110</v>
      </c>
      <c r="G44" s="13" t="s">
        <v>109</v>
      </c>
      <c r="H44" s="14" t="s">
        <v>149</v>
      </c>
      <c r="I44" s="14" t="s">
        <v>150</v>
      </c>
      <c r="J44" s="14" t="s">
        <v>151</v>
      </c>
    </row>
    <row r="45" spans="1:10" ht="47.25" x14ac:dyDescent="0.25">
      <c r="A45" s="47"/>
      <c r="B45" s="49"/>
      <c r="C45" s="49"/>
      <c r="D45" s="49"/>
      <c r="E45" s="49"/>
      <c r="F45" s="31" t="s">
        <v>111</v>
      </c>
      <c r="G45" s="13" t="s">
        <v>109</v>
      </c>
      <c r="H45" s="14" t="s">
        <v>151</v>
      </c>
      <c r="I45" s="14" t="s">
        <v>152</v>
      </c>
      <c r="J45" s="14" t="s">
        <v>153</v>
      </c>
    </row>
    <row r="46" spans="1:10" ht="94.5" x14ac:dyDescent="0.25">
      <c r="A46" s="35" t="s">
        <v>32</v>
      </c>
      <c r="B46" s="15">
        <v>0</v>
      </c>
      <c r="C46" s="15">
        <v>0</v>
      </c>
      <c r="D46" s="15">
        <v>0</v>
      </c>
      <c r="E46" s="15">
        <v>0</v>
      </c>
      <c r="F46" s="31"/>
      <c r="G46" s="13"/>
      <c r="H46" s="18"/>
      <c r="I46" s="18"/>
      <c r="J46" s="18"/>
    </row>
    <row r="47" spans="1:10" ht="47.25" x14ac:dyDescent="0.25">
      <c r="A47" s="35" t="s">
        <v>65</v>
      </c>
      <c r="B47" s="15">
        <v>5100</v>
      </c>
      <c r="C47" s="15">
        <v>2450</v>
      </c>
      <c r="D47" s="15">
        <v>2450</v>
      </c>
      <c r="E47" s="15">
        <v>0</v>
      </c>
      <c r="F47" s="31"/>
      <c r="G47" s="13"/>
      <c r="H47" s="18"/>
      <c r="I47" s="18"/>
      <c r="J47" s="18"/>
    </row>
    <row r="48" spans="1:10" ht="63" x14ac:dyDescent="0.25">
      <c r="A48" s="35" t="s">
        <v>67</v>
      </c>
      <c r="B48" s="15">
        <v>0</v>
      </c>
      <c r="C48" s="15">
        <v>0</v>
      </c>
      <c r="D48" s="15">
        <v>0</v>
      </c>
      <c r="E48" s="15">
        <v>0</v>
      </c>
      <c r="F48" s="31"/>
      <c r="G48" s="13"/>
      <c r="H48" s="18"/>
      <c r="I48" s="18"/>
      <c r="J48" s="18"/>
    </row>
    <row r="49" spans="1:10" ht="110.25" x14ac:dyDescent="0.25">
      <c r="A49" s="35" t="s">
        <v>83</v>
      </c>
      <c r="B49" s="15">
        <v>0</v>
      </c>
      <c r="C49" s="15">
        <v>40000</v>
      </c>
      <c r="D49" s="15">
        <v>0</v>
      </c>
      <c r="E49" s="15">
        <v>0</v>
      </c>
      <c r="F49" s="31"/>
      <c r="G49" s="13"/>
      <c r="H49" s="18"/>
      <c r="I49" s="18"/>
      <c r="J49" s="18"/>
    </row>
    <row r="50" spans="1:10" ht="47.25" x14ac:dyDescent="0.25">
      <c r="A50" s="35" t="s">
        <v>79</v>
      </c>
      <c r="B50" s="15">
        <v>0</v>
      </c>
      <c r="C50" s="15">
        <v>84288</v>
      </c>
      <c r="D50" s="15">
        <v>53333</v>
      </c>
      <c r="E50" s="15">
        <v>53400</v>
      </c>
      <c r="F50" s="31"/>
      <c r="G50" s="13"/>
      <c r="H50" s="18"/>
      <c r="I50" s="18"/>
      <c r="J50" s="18"/>
    </row>
    <row r="51" spans="1:10" ht="63" x14ac:dyDescent="0.25">
      <c r="A51" s="35" t="s">
        <v>86</v>
      </c>
      <c r="B51" s="15">
        <v>41498.9</v>
      </c>
      <c r="C51" s="15">
        <v>32786.6</v>
      </c>
      <c r="D51" s="15">
        <v>36951.599999999999</v>
      </c>
      <c r="E51" s="15">
        <v>37328.699999999997</v>
      </c>
      <c r="F51" s="31"/>
      <c r="G51" s="13"/>
      <c r="H51" s="18"/>
      <c r="I51" s="18"/>
      <c r="J51" s="18"/>
    </row>
    <row r="52" spans="1:10" ht="47.25" x14ac:dyDescent="0.25">
      <c r="A52" s="46" t="s">
        <v>33</v>
      </c>
      <c r="B52" s="57">
        <f>B54+B55+B56+B57+B58+B59+B60+B61+B62+B63+B64+B65+B66+B67+B68+B69+B70</f>
        <v>230540</v>
      </c>
      <c r="C52" s="57">
        <f>C54+C55+C56+C57+C58+C59+C60+C61+C62+C63+C64+C65+C66+C67+C68+C69+C70</f>
        <v>1017998.3</v>
      </c>
      <c r="D52" s="57">
        <f t="shared" ref="D52:E52" si="9">D54+D55+D56+D57+D58+D59+D60+D61+D62+D63+D64+D65+D66+D67+D68+D69+D70</f>
        <v>1001826.5</v>
      </c>
      <c r="E52" s="57">
        <f t="shared" si="9"/>
        <v>1030570</v>
      </c>
      <c r="F52" s="31" t="s">
        <v>112</v>
      </c>
      <c r="G52" s="13" t="s">
        <v>113</v>
      </c>
      <c r="H52" s="20" t="s">
        <v>154</v>
      </c>
      <c r="I52" s="20" t="s">
        <v>155</v>
      </c>
      <c r="J52" s="20" t="s">
        <v>156</v>
      </c>
    </row>
    <row r="53" spans="1:10" ht="47.25" x14ac:dyDescent="0.25">
      <c r="A53" s="56"/>
      <c r="B53" s="58"/>
      <c r="C53" s="58"/>
      <c r="D53" s="58"/>
      <c r="E53" s="58"/>
      <c r="F53" s="31" t="s">
        <v>114</v>
      </c>
      <c r="G53" s="13" t="s">
        <v>115</v>
      </c>
      <c r="H53" s="14" t="s">
        <v>157</v>
      </c>
      <c r="I53" s="14" t="s">
        <v>158</v>
      </c>
      <c r="J53" s="14" t="s">
        <v>159</v>
      </c>
    </row>
    <row r="54" spans="1:10" ht="126" x14ac:dyDescent="0.25">
      <c r="A54" s="35" t="s">
        <v>55</v>
      </c>
      <c r="B54" s="15">
        <v>0</v>
      </c>
      <c r="C54" s="15">
        <v>0</v>
      </c>
      <c r="D54" s="15">
        <v>0</v>
      </c>
      <c r="E54" s="15">
        <v>0</v>
      </c>
      <c r="F54" s="31"/>
      <c r="G54" s="13"/>
      <c r="H54" s="18"/>
      <c r="I54" s="18"/>
      <c r="J54" s="18"/>
    </row>
    <row r="55" spans="1:10" ht="110.25" x14ac:dyDescent="0.25">
      <c r="A55" s="35" t="s">
        <v>56</v>
      </c>
      <c r="B55" s="15">
        <v>0</v>
      </c>
      <c r="C55" s="15">
        <v>0</v>
      </c>
      <c r="D55" s="15">
        <v>0</v>
      </c>
      <c r="E55" s="15">
        <v>0</v>
      </c>
      <c r="F55" s="31"/>
      <c r="G55" s="13"/>
      <c r="H55" s="18"/>
      <c r="I55" s="18"/>
      <c r="J55" s="18"/>
    </row>
    <row r="56" spans="1:10" ht="110.25" x14ac:dyDescent="0.25">
      <c r="A56" s="35" t="s">
        <v>57</v>
      </c>
      <c r="B56" s="15">
        <v>0</v>
      </c>
      <c r="C56" s="15">
        <v>0</v>
      </c>
      <c r="D56" s="15">
        <v>0</v>
      </c>
      <c r="E56" s="15">
        <v>0</v>
      </c>
      <c r="F56" s="31"/>
      <c r="G56" s="13"/>
      <c r="H56" s="18"/>
      <c r="I56" s="18"/>
      <c r="J56" s="18"/>
    </row>
    <row r="57" spans="1:10" ht="94.5" x14ac:dyDescent="0.25">
      <c r="A57" s="35" t="s">
        <v>58</v>
      </c>
      <c r="B57" s="15">
        <v>27000</v>
      </c>
      <c r="C57" s="15">
        <v>26000</v>
      </c>
      <c r="D57" s="15">
        <v>0</v>
      </c>
      <c r="E57" s="15">
        <v>0</v>
      </c>
      <c r="F57" s="32"/>
      <c r="G57" s="20"/>
      <c r="H57" s="20"/>
      <c r="I57" s="20"/>
      <c r="J57" s="20"/>
    </row>
    <row r="58" spans="1:10" ht="63" x14ac:dyDescent="0.25">
      <c r="A58" s="35" t="s">
        <v>59</v>
      </c>
      <c r="B58" s="15">
        <v>0</v>
      </c>
      <c r="C58" s="15">
        <v>0</v>
      </c>
      <c r="D58" s="15">
        <v>0</v>
      </c>
      <c r="E58" s="15">
        <v>0</v>
      </c>
      <c r="F58" s="31"/>
      <c r="G58" s="13"/>
      <c r="H58" s="18"/>
      <c r="I58" s="18"/>
      <c r="J58" s="18"/>
    </row>
    <row r="59" spans="1:10" ht="110.25" x14ac:dyDescent="0.25">
      <c r="A59" s="35" t="s">
        <v>60</v>
      </c>
      <c r="B59" s="15">
        <v>0</v>
      </c>
      <c r="C59" s="15">
        <v>0</v>
      </c>
      <c r="D59" s="15">
        <v>0</v>
      </c>
      <c r="E59" s="15">
        <v>0</v>
      </c>
      <c r="F59" s="31"/>
      <c r="G59" s="13"/>
      <c r="H59" s="18"/>
      <c r="I59" s="18"/>
      <c r="J59" s="18"/>
    </row>
    <row r="60" spans="1:10" ht="47.25" x14ac:dyDescent="0.25">
      <c r="A60" s="35" t="s">
        <v>61</v>
      </c>
      <c r="B60" s="15">
        <v>3540</v>
      </c>
      <c r="C60" s="15">
        <v>3540</v>
      </c>
      <c r="D60" s="15">
        <v>3540</v>
      </c>
      <c r="E60" s="15">
        <v>3540</v>
      </c>
      <c r="F60" s="31"/>
      <c r="G60" s="13"/>
      <c r="H60" s="18"/>
      <c r="I60" s="18"/>
      <c r="J60" s="18"/>
    </row>
    <row r="61" spans="1:10" ht="47.25" x14ac:dyDescent="0.25">
      <c r="A61" s="35" t="s">
        <v>90</v>
      </c>
      <c r="B61" s="15">
        <v>0</v>
      </c>
      <c r="C61" s="15">
        <v>500000</v>
      </c>
      <c r="D61" s="15">
        <v>500000</v>
      </c>
      <c r="E61" s="15">
        <v>500000</v>
      </c>
      <c r="F61" s="31"/>
      <c r="G61" s="14"/>
      <c r="H61" s="14"/>
      <c r="I61" s="14"/>
      <c r="J61" s="14"/>
    </row>
    <row r="62" spans="1:10" ht="63" x14ac:dyDescent="0.25">
      <c r="A62" s="35" t="s">
        <v>62</v>
      </c>
      <c r="B62" s="15">
        <v>0</v>
      </c>
      <c r="C62" s="15">
        <v>0</v>
      </c>
      <c r="D62" s="15">
        <v>0</v>
      </c>
      <c r="E62" s="15">
        <v>0</v>
      </c>
      <c r="F62" s="31"/>
      <c r="G62" s="13"/>
      <c r="H62" s="18"/>
      <c r="I62" s="18"/>
      <c r="J62" s="18"/>
    </row>
    <row r="63" spans="1:10" ht="31.5" x14ac:dyDescent="0.25">
      <c r="A63" s="35" t="s">
        <v>63</v>
      </c>
      <c r="B63" s="15">
        <v>0</v>
      </c>
      <c r="C63" s="15">
        <v>0</v>
      </c>
      <c r="D63" s="15">
        <v>0</v>
      </c>
      <c r="E63" s="15">
        <v>0</v>
      </c>
      <c r="F63" s="31"/>
      <c r="G63" s="13"/>
      <c r="H63" s="18"/>
      <c r="I63" s="18"/>
      <c r="J63" s="18"/>
    </row>
    <row r="64" spans="1:10" ht="47.25" x14ac:dyDescent="0.25">
      <c r="A64" s="35" t="s">
        <v>64</v>
      </c>
      <c r="B64" s="15">
        <v>0</v>
      </c>
      <c r="C64" s="15">
        <v>0</v>
      </c>
      <c r="D64" s="15">
        <v>0</v>
      </c>
      <c r="E64" s="15">
        <v>0</v>
      </c>
      <c r="F64" s="31"/>
      <c r="G64" s="13"/>
      <c r="H64" s="18"/>
      <c r="I64" s="18"/>
      <c r="J64" s="18"/>
    </row>
    <row r="65" spans="1:10" ht="63" x14ac:dyDescent="0.25">
      <c r="A65" s="35" t="s">
        <v>87</v>
      </c>
      <c r="B65" s="19">
        <v>0</v>
      </c>
      <c r="C65" s="19">
        <v>0</v>
      </c>
      <c r="D65" s="19">
        <v>0</v>
      </c>
      <c r="E65" s="19">
        <v>0</v>
      </c>
      <c r="F65" s="31"/>
      <c r="G65" s="13"/>
      <c r="H65" s="18"/>
      <c r="I65" s="18"/>
      <c r="J65" s="18"/>
    </row>
    <row r="66" spans="1:10" ht="94.5" x14ac:dyDescent="0.25">
      <c r="A66" s="35" t="s">
        <v>68</v>
      </c>
      <c r="B66" s="15">
        <v>0</v>
      </c>
      <c r="C66" s="15">
        <v>0</v>
      </c>
      <c r="D66" s="15">
        <v>0</v>
      </c>
      <c r="E66" s="15">
        <v>0</v>
      </c>
      <c r="F66" s="31"/>
      <c r="G66" s="13"/>
      <c r="H66" s="18"/>
      <c r="I66" s="18"/>
      <c r="J66" s="18"/>
    </row>
    <row r="67" spans="1:10" ht="63" x14ac:dyDescent="0.25">
      <c r="A67" s="35" t="s">
        <v>69</v>
      </c>
      <c r="B67" s="15">
        <v>0</v>
      </c>
      <c r="C67" s="15">
        <v>0</v>
      </c>
      <c r="D67" s="15">
        <v>0</v>
      </c>
      <c r="E67" s="15">
        <v>0</v>
      </c>
      <c r="F67" s="31"/>
      <c r="G67" s="13"/>
      <c r="H67" s="18"/>
      <c r="I67" s="18"/>
      <c r="J67" s="18"/>
    </row>
    <row r="68" spans="1:10" ht="63" x14ac:dyDescent="0.25">
      <c r="A68" s="35" t="s">
        <v>77</v>
      </c>
      <c r="B68" s="15">
        <v>0</v>
      </c>
      <c r="C68" s="15">
        <v>0</v>
      </c>
      <c r="D68" s="15">
        <v>0</v>
      </c>
      <c r="E68" s="15">
        <v>0</v>
      </c>
      <c r="F68" s="31"/>
      <c r="G68" s="13"/>
      <c r="H68" s="18"/>
      <c r="I68" s="18"/>
      <c r="J68" s="18"/>
    </row>
    <row r="69" spans="1:10" ht="63" x14ac:dyDescent="0.25">
      <c r="A69" s="35" t="s">
        <v>70</v>
      </c>
      <c r="B69" s="15">
        <v>200000</v>
      </c>
      <c r="C69" s="15">
        <v>488458.3</v>
      </c>
      <c r="D69" s="15">
        <v>498286.5</v>
      </c>
      <c r="E69" s="15">
        <v>500000</v>
      </c>
      <c r="F69" s="31"/>
      <c r="G69" s="14"/>
      <c r="H69" s="14"/>
      <c r="I69" s="14"/>
      <c r="J69" s="14"/>
    </row>
    <row r="70" spans="1:10" ht="47.25" x14ac:dyDescent="0.25">
      <c r="A70" s="35" t="s">
        <v>92</v>
      </c>
      <c r="B70" s="15">
        <v>0</v>
      </c>
      <c r="C70" s="15">
        <v>0</v>
      </c>
      <c r="D70" s="15">
        <v>0</v>
      </c>
      <c r="E70" s="15">
        <v>27030</v>
      </c>
      <c r="F70" s="31"/>
      <c r="G70" s="13"/>
      <c r="H70" s="18"/>
      <c r="I70" s="18"/>
      <c r="J70" s="18"/>
    </row>
    <row r="71" spans="1:10" ht="47.25" x14ac:dyDescent="0.25">
      <c r="A71" s="46" t="s">
        <v>34</v>
      </c>
      <c r="B71" s="48">
        <f>B73</f>
        <v>0</v>
      </c>
      <c r="C71" s="48">
        <f>C73</f>
        <v>168061.2</v>
      </c>
      <c r="D71" s="48">
        <f t="shared" ref="D71:E71" si="10">D73</f>
        <v>356822.3</v>
      </c>
      <c r="E71" s="48">
        <f t="shared" si="10"/>
        <v>0</v>
      </c>
      <c r="F71" s="31" t="s">
        <v>116</v>
      </c>
      <c r="G71" s="14" t="s">
        <v>109</v>
      </c>
      <c r="H71" s="14" t="s">
        <v>160</v>
      </c>
      <c r="I71" s="14" t="s">
        <v>161</v>
      </c>
      <c r="J71" s="14" t="s">
        <v>162</v>
      </c>
    </row>
    <row r="72" spans="1:10" ht="47.25" x14ac:dyDescent="0.25">
      <c r="A72" s="47"/>
      <c r="B72" s="49"/>
      <c r="C72" s="49"/>
      <c r="D72" s="49"/>
      <c r="E72" s="49"/>
      <c r="F72" s="31" t="s">
        <v>178</v>
      </c>
      <c r="G72" s="14" t="s">
        <v>109</v>
      </c>
      <c r="H72" s="14" t="s">
        <v>163</v>
      </c>
      <c r="I72" s="14" t="s">
        <v>164</v>
      </c>
      <c r="J72" s="14" t="s">
        <v>165</v>
      </c>
    </row>
    <row r="73" spans="1:10" ht="47.25" x14ac:dyDescent="0.25">
      <c r="A73" s="35" t="s">
        <v>35</v>
      </c>
      <c r="B73" s="15">
        <v>0</v>
      </c>
      <c r="C73" s="15">
        <v>168061.2</v>
      </c>
      <c r="D73" s="15">
        <v>356822.3</v>
      </c>
      <c r="E73" s="15">
        <v>0</v>
      </c>
      <c r="F73" s="31"/>
      <c r="G73" s="18"/>
      <c r="H73" s="18"/>
      <c r="I73" s="18"/>
      <c r="J73" s="18"/>
    </row>
    <row r="74" spans="1:10" ht="31.5" x14ac:dyDescent="0.25">
      <c r="A74" s="35" t="s">
        <v>36</v>
      </c>
      <c r="B74" s="15">
        <f>B75+B78+B80+B83</f>
        <v>1431338.7999999998</v>
      </c>
      <c r="C74" s="15">
        <f t="shared" ref="C74:E74" si="11">C75+C78+C80+C83</f>
        <v>1193769.8999999999</v>
      </c>
      <c r="D74" s="27">
        <f t="shared" si="11"/>
        <v>1239787.8999999999</v>
      </c>
      <c r="E74" s="27">
        <f t="shared" si="11"/>
        <v>1269819.6000000001</v>
      </c>
      <c r="F74" s="31" t="s">
        <v>117</v>
      </c>
      <c r="G74" s="14" t="s">
        <v>118</v>
      </c>
      <c r="H74" s="14" t="s">
        <v>166</v>
      </c>
      <c r="I74" s="14" t="s">
        <v>167</v>
      </c>
      <c r="J74" s="14" t="s">
        <v>168</v>
      </c>
    </row>
    <row r="75" spans="1:10" ht="47.25" customHeight="1" x14ac:dyDescent="0.25">
      <c r="A75" s="46" t="s">
        <v>89</v>
      </c>
      <c r="B75" s="48">
        <f t="shared" ref="B75" si="12">B77</f>
        <v>493239.8</v>
      </c>
      <c r="C75" s="48">
        <f>C77</f>
        <v>210334.8</v>
      </c>
      <c r="D75" s="48">
        <f t="shared" ref="D75:E75" si="13">D77</f>
        <v>256352.8</v>
      </c>
      <c r="E75" s="48">
        <f t="shared" si="13"/>
        <v>253012.2</v>
      </c>
      <c r="F75" s="31" t="s">
        <v>119</v>
      </c>
      <c r="G75" s="14" t="s">
        <v>118</v>
      </c>
      <c r="H75" s="14" t="s">
        <v>169</v>
      </c>
      <c r="I75" s="14" t="s">
        <v>170</v>
      </c>
      <c r="J75" s="14" t="s">
        <v>171</v>
      </c>
    </row>
    <row r="76" spans="1:10" ht="31.5" x14ac:dyDescent="0.25">
      <c r="A76" s="47"/>
      <c r="B76" s="49"/>
      <c r="C76" s="49"/>
      <c r="D76" s="49"/>
      <c r="E76" s="49"/>
      <c r="F76" s="31" t="s">
        <v>120</v>
      </c>
      <c r="G76" s="14" t="s">
        <v>118</v>
      </c>
      <c r="H76" s="14" t="s">
        <v>172</v>
      </c>
      <c r="I76" s="14" t="s">
        <v>173</v>
      </c>
      <c r="J76" s="14" t="s">
        <v>174</v>
      </c>
    </row>
    <row r="77" spans="1:10" ht="63" x14ac:dyDescent="0.25">
      <c r="A77" s="35" t="s">
        <v>88</v>
      </c>
      <c r="B77" s="15">
        <v>493239.8</v>
      </c>
      <c r="C77" s="15">
        <v>210334.8</v>
      </c>
      <c r="D77" s="15">
        <v>256352.8</v>
      </c>
      <c r="E77" s="15">
        <v>253012.2</v>
      </c>
      <c r="F77" s="31"/>
      <c r="G77" s="13"/>
      <c r="H77" s="18"/>
      <c r="I77" s="18"/>
      <c r="J77" s="18"/>
    </row>
    <row r="78" spans="1:10" ht="47.25" x14ac:dyDescent="0.25">
      <c r="A78" s="35" t="s">
        <v>37</v>
      </c>
      <c r="B78" s="16">
        <f>B79</f>
        <v>9209.7999999999993</v>
      </c>
      <c r="C78" s="16">
        <f t="shared" ref="C78:E78" si="14">C79</f>
        <v>0</v>
      </c>
      <c r="D78" s="16">
        <f t="shared" si="14"/>
        <v>0</v>
      </c>
      <c r="E78" s="16">
        <f t="shared" si="14"/>
        <v>0</v>
      </c>
      <c r="F78" s="31" t="s">
        <v>121</v>
      </c>
      <c r="G78" s="14" t="s">
        <v>118</v>
      </c>
      <c r="H78" s="14">
        <v>11</v>
      </c>
      <c r="I78" s="14">
        <v>11</v>
      </c>
      <c r="J78" s="14">
        <v>11</v>
      </c>
    </row>
    <row r="79" spans="1:10" ht="47.25" x14ac:dyDescent="0.25">
      <c r="A79" s="35" t="s">
        <v>38</v>
      </c>
      <c r="B79" s="15">
        <v>9209.7999999999993</v>
      </c>
      <c r="C79" s="15">
        <v>0</v>
      </c>
      <c r="D79" s="15">
        <v>0</v>
      </c>
      <c r="E79" s="15">
        <v>0</v>
      </c>
      <c r="F79" s="31"/>
      <c r="G79" s="13"/>
      <c r="H79" s="18"/>
      <c r="I79" s="18"/>
      <c r="J79" s="18"/>
    </row>
    <row r="80" spans="1:10" ht="31.5" x14ac:dyDescent="0.25">
      <c r="A80" s="35" t="s">
        <v>39</v>
      </c>
      <c r="B80" s="15">
        <f>B81+B82</f>
        <v>135000</v>
      </c>
      <c r="C80" s="15">
        <f>C81+C82</f>
        <v>200000</v>
      </c>
      <c r="D80" s="15">
        <f t="shared" ref="D80:E80" si="15">D81+D82</f>
        <v>200000</v>
      </c>
      <c r="E80" s="15">
        <f t="shared" si="15"/>
        <v>200000</v>
      </c>
      <c r="F80" s="31"/>
      <c r="G80" s="13"/>
      <c r="H80" s="18"/>
      <c r="I80" s="18"/>
      <c r="J80" s="18"/>
    </row>
    <row r="81" spans="1:10" ht="63" x14ac:dyDescent="0.25">
      <c r="A81" s="35" t="s">
        <v>40</v>
      </c>
      <c r="B81" s="15">
        <v>135000</v>
      </c>
      <c r="C81" s="15">
        <v>0</v>
      </c>
      <c r="D81" s="15">
        <v>0</v>
      </c>
      <c r="E81" s="15">
        <v>0</v>
      </c>
      <c r="F81" s="31"/>
      <c r="G81" s="13"/>
      <c r="H81" s="18"/>
      <c r="I81" s="18"/>
      <c r="J81" s="18"/>
    </row>
    <row r="82" spans="1:10" ht="31.5" x14ac:dyDescent="0.25">
      <c r="A82" s="35" t="s">
        <v>52</v>
      </c>
      <c r="B82" s="17">
        <v>0</v>
      </c>
      <c r="C82" s="17">
        <v>200000</v>
      </c>
      <c r="D82" s="17">
        <v>200000</v>
      </c>
      <c r="E82" s="17">
        <v>200000</v>
      </c>
      <c r="F82" s="31"/>
      <c r="G82" s="13"/>
      <c r="H82" s="18"/>
      <c r="I82" s="18"/>
      <c r="J82" s="18"/>
    </row>
    <row r="83" spans="1:10" ht="47.25" x14ac:dyDescent="0.25">
      <c r="A83" s="35" t="s">
        <v>184</v>
      </c>
      <c r="B83" s="15">
        <f t="shared" ref="B83" si="16">B84</f>
        <v>793889.2</v>
      </c>
      <c r="C83" s="15">
        <f>C84</f>
        <v>783435.1</v>
      </c>
      <c r="D83" s="15">
        <f t="shared" ref="D83:E83" si="17">D84</f>
        <v>783435.1</v>
      </c>
      <c r="E83" s="15">
        <f t="shared" si="17"/>
        <v>816807.4</v>
      </c>
      <c r="F83" s="31"/>
      <c r="G83" s="13"/>
      <c r="H83" s="18"/>
      <c r="I83" s="18"/>
      <c r="J83" s="18"/>
    </row>
    <row r="84" spans="1:10" ht="31.5" x14ac:dyDescent="0.25">
      <c r="A84" s="35" t="s">
        <v>185</v>
      </c>
      <c r="B84" s="15">
        <f>39694.5+754194.7</f>
        <v>793889.2</v>
      </c>
      <c r="C84" s="15">
        <v>783435.1</v>
      </c>
      <c r="D84" s="15">
        <v>783435.1</v>
      </c>
      <c r="E84" s="15">
        <v>816807.4</v>
      </c>
      <c r="F84" s="31"/>
      <c r="G84" s="13"/>
      <c r="H84" s="18"/>
      <c r="I84" s="18"/>
      <c r="J84" s="18"/>
    </row>
    <row r="85" spans="1:10" ht="31.5" x14ac:dyDescent="0.25">
      <c r="A85" s="35" t="s">
        <v>41</v>
      </c>
      <c r="B85" s="15">
        <f>B98+B101+B86</f>
        <v>540102.70000000007</v>
      </c>
      <c r="C85" s="15">
        <f>C98+C101+C86</f>
        <v>693846.3</v>
      </c>
      <c r="D85" s="27">
        <f>D98+D101+D86</f>
        <v>679512.39999999991</v>
      </c>
      <c r="E85" s="27">
        <f>E98+E101+E86</f>
        <v>673347.4</v>
      </c>
      <c r="F85" s="31"/>
      <c r="G85" s="13"/>
      <c r="H85" s="18"/>
      <c r="I85" s="18"/>
      <c r="J85" s="18"/>
    </row>
    <row r="86" spans="1:10" ht="63" x14ac:dyDescent="0.25">
      <c r="A86" s="35" t="s">
        <v>42</v>
      </c>
      <c r="B86" s="15">
        <f>B87+B88+B89+B90+B91+B92+B93+B94+B95+B96+B97</f>
        <v>538571.4</v>
      </c>
      <c r="C86" s="15">
        <f t="shared" ref="C86:E86" si="18">C87+C88+C89+C90+C91+C92+C93+C94+C95+C96+C97</f>
        <v>691914</v>
      </c>
      <c r="D86" s="15">
        <f t="shared" si="18"/>
        <v>677390.59999999986</v>
      </c>
      <c r="E86" s="15">
        <f t="shared" si="18"/>
        <v>671225.6</v>
      </c>
      <c r="F86" s="31" t="s">
        <v>122</v>
      </c>
      <c r="G86" s="14" t="s">
        <v>118</v>
      </c>
      <c r="H86" s="14" t="s">
        <v>175</v>
      </c>
      <c r="I86" s="14" t="s">
        <v>176</v>
      </c>
      <c r="J86" s="14" t="s">
        <v>175</v>
      </c>
    </row>
    <row r="87" spans="1:10" ht="78.75" x14ac:dyDescent="0.25">
      <c r="A87" s="35" t="s">
        <v>54</v>
      </c>
      <c r="B87" s="15">
        <v>91420.800000000003</v>
      </c>
      <c r="C87" s="15">
        <v>137129.79999999999</v>
      </c>
      <c r="D87" s="15">
        <v>131831.29999999999</v>
      </c>
      <c r="E87" s="15">
        <v>129582.1</v>
      </c>
      <c r="F87" s="31"/>
      <c r="G87" s="13"/>
      <c r="H87" s="18"/>
      <c r="I87" s="18"/>
      <c r="J87" s="18"/>
    </row>
    <row r="88" spans="1:10" ht="110.25" x14ac:dyDescent="0.25">
      <c r="A88" s="35" t="s">
        <v>43</v>
      </c>
      <c r="B88" s="15">
        <v>49875.5</v>
      </c>
      <c r="C88" s="15">
        <v>54512.3</v>
      </c>
      <c r="D88" s="15">
        <v>51462.8</v>
      </c>
      <c r="E88" s="15">
        <v>54512.3</v>
      </c>
      <c r="F88" s="31"/>
      <c r="G88" s="13"/>
      <c r="H88" s="18"/>
      <c r="I88" s="18"/>
      <c r="J88" s="18"/>
    </row>
    <row r="89" spans="1:10" ht="63" x14ac:dyDescent="0.25">
      <c r="A89" s="35" t="s">
        <v>44</v>
      </c>
      <c r="B89" s="15">
        <v>346660.5</v>
      </c>
      <c r="C89" s="15">
        <v>372379.2</v>
      </c>
      <c r="D89" s="15">
        <v>371627.1</v>
      </c>
      <c r="E89" s="15">
        <v>365387.1</v>
      </c>
      <c r="F89" s="31"/>
      <c r="G89" s="13"/>
      <c r="H89" s="18"/>
      <c r="I89" s="18"/>
      <c r="J89" s="18"/>
    </row>
    <row r="90" spans="1:10" ht="47.25" x14ac:dyDescent="0.25">
      <c r="A90" s="35" t="s">
        <v>45</v>
      </c>
      <c r="B90" s="15">
        <v>2000</v>
      </c>
      <c r="C90" s="15">
        <v>2512.1999999999998</v>
      </c>
      <c r="D90" s="15">
        <v>1633.2</v>
      </c>
      <c r="E90" s="15">
        <v>1701.9</v>
      </c>
      <c r="F90" s="31"/>
      <c r="G90" s="13"/>
      <c r="H90" s="18"/>
      <c r="I90" s="18"/>
      <c r="J90" s="18"/>
    </row>
    <row r="91" spans="1:10" ht="47.25" x14ac:dyDescent="0.25">
      <c r="A91" s="35" t="s">
        <v>46</v>
      </c>
      <c r="B91" s="15">
        <v>0</v>
      </c>
      <c r="C91" s="15">
        <v>350</v>
      </c>
      <c r="D91" s="15">
        <v>350</v>
      </c>
      <c r="E91" s="15">
        <v>350</v>
      </c>
      <c r="F91" s="31"/>
      <c r="G91" s="13"/>
      <c r="H91" s="18"/>
      <c r="I91" s="18"/>
      <c r="J91" s="18"/>
    </row>
    <row r="92" spans="1:10" ht="63" x14ac:dyDescent="0.25">
      <c r="A92" s="35" t="s">
        <v>47</v>
      </c>
      <c r="B92" s="15">
        <v>6630</v>
      </c>
      <c r="C92" s="15">
        <v>6630</v>
      </c>
      <c r="D92" s="15">
        <v>6630</v>
      </c>
      <c r="E92" s="15">
        <v>6130</v>
      </c>
      <c r="F92" s="31"/>
      <c r="G92" s="13"/>
      <c r="H92" s="18"/>
      <c r="I92" s="18"/>
      <c r="J92" s="18"/>
    </row>
    <row r="93" spans="1:10" ht="63" x14ac:dyDescent="0.25">
      <c r="A93" s="35" t="s">
        <v>48</v>
      </c>
      <c r="B93" s="15">
        <v>7200</v>
      </c>
      <c r="C93" s="15">
        <v>7200</v>
      </c>
      <c r="D93" s="15">
        <v>7200</v>
      </c>
      <c r="E93" s="15">
        <v>7200</v>
      </c>
      <c r="F93" s="31"/>
      <c r="G93" s="13"/>
      <c r="H93" s="18"/>
      <c r="I93" s="18"/>
      <c r="J93" s="18"/>
    </row>
    <row r="94" spans="1:10" ht="63" x14ac:dyDescent="0.25">
      <c r="A94" s="35" t="s">
        <v>71</v>
      </c>
      <c r="B94" s="15">
        <v>34784.6</v>
      </c>
      <c r="C94" s="15">
        <v>31950</v>
      </c>
      <c r="D94" s="15">
        <v>26875</v>
      </c>
      <c r="E94" s="15">
        <v>26581</v>
      </c>
      <c r="F94" s="31"/>
      <c r="G94" s="13"/>
      <c r="H94" s="18"/>
      <c r="I94" s="18"/>
      <c r="J94" s="18"/>
    </row>
    <row r="95" spans="1:10" ht="110.25" x14ac:dyDescent="0.25">
      <c r="A95" s="35" t="s">
        <v>80</v>
      </c>
      <c r="B95" s="15">
        <v>0</v>
      </c>
      <c r="C95" s="15">
        <v>0</v>
      </c>
      <c r="D95" s="15">
        <v>0</v>
      </c>
      <c r="E95" s="15">
        <v>0</v>
      </c>
      <c r="F95" s="31"/>
      <c r="G95" s="13"/>
      <c r="H95" s="18"/>
      <c r="I95" s="18"/>
      <c r="J95" s="18"/>
    </row>
    <row r="96" spans="1:10" ht="63" x14ac:dyDescent="0.25">
      <c r="A96" s="35" t="s">
        <v>179</v>
      </c>
      <c r="B96" s="15">
        <v>0</v>
      </c>
      <c r="C96" s="15">
        <v>54350.1</v>
      </c>
      <c r="D96" s="15">
        <v>54350.1</v>
      </c>
      <c r="E96" s="15">
        <v>54350.1</v>
      </c>
      <c r="F96" s="31"/>
      <c r="G96" s="13"/>
      <c r="H96" s="18"/>
      <c r="I96" s="18"/>
      <c r="J96" s="18"/>
    </row>
    <row r="97" spans="1:18" ht="141.75" x14ac:dyDescent="0.25">
      <c r="A97" s="35" t="s">
        <v>180</v>
      </c>
      <c r="B97" s="15">
        <v>0</v>
      </c>
      <c r="C97" s="15">
        <v>24900.400000000001</v>
      </c>
      <c r="D97" s="15">
        <v>25431.1</v>
      </c>
      <c r="E97" s="15">
        <v>25431.1</v>
      </c>
      <c r="F97" s="31"/>
      <c r="G97" s="13"/>
      <c r="H97" s="18"/>
      <c r="I97" s="18"/>
      <c r="J97" s="18"/>
    </row>
    <row r="98" spans="1:18" ht="31.5" x14ac:dyDescent="0.25">
      <c r="A98" s="35" t="s">
        <v>49</v>
      </c>
      <c r="B98" s="15">
        <f t="shared" ref="B98" si="19">B99+B100</f>
        <v>1490</v>
      </c>
      <c r="C98" s="15">
        <f>C99+C100</f>
        <v>1891</v>
      </c>
      <c r="D98" s="15">
        <f t="shared" ref="D98:E98" si="20">D99+D100</f>
        <v>1891</v>
      </c>
      <c r="E98" s="15">
        <f t="shared" si="20"/>
        <v>1891</v>
      </c>
      <c r="F98" s="31"/>
      <c r="G98" s="13"/>
      <c r="H98" s="18"/>
      <c r="I98" s="18"/>
      <c r="J98" s="18"/>
    </row>
    <row r="99" spans="1:18" ht="87.75" customHeight="1" x14ac:dyDescent="0.25">
      <c r="A99" s="35" t="s">
        <v>85</v>
      </c>
      <c r="B99" s="15">
        <v>140</v>
      </c>
      <c r="C99" s="15">
        <v>541</v>
      </c>
      <c r="D99" s="15">
        <v>541</v>
      </c>
      <c r="E99" s="15">
        <v>541</v>
      </c>
      <c r="F99" s="31"/>
      <c r="G99" s="13"/>
      <c r="H99" s="18"/>
      <c r="I99" s="18"/>
      <c r="J99" s="18"/>
    </row>
    <row r="100" spans="1:18" ht="31.5" x14ac:dyDescent="0.25">
      <c r="A100" s="35" t="s">
        <v>84</v>
      </c>
      <c r="B100" s="15">
        <v>1350</v>
      </c>
      <c r="C100" s="15">
        <v>1350</v>
      </c>
      <c r="D100" s="15">
        <v>1350</v>
      </c>
      <c r="E100" s="15">
        <v>1350</v>
      </c>
      <c r="F100" s="31"/>
      <c r="G100" s="13"/>
      <c r="H100" s="18"/>
      <c r="I100" s="18"/>
      <c r="J100" s="18"/>
    </row>
    <row r="101" spans="1:18" s="2" customFormat="1" ht="47.25" x14ac:dyDescent="0.25">
      <c r="A101" s="35" t="s">
        <v>50</v>
      </c>
      <c r="B101" s="15">
        <f t="shared" ref="B101" si="21">B102</f>
        <v>41.3</v>
      </c>
      <c r="C101" s="15">
        <f>C102</f>
        <v>41.3</v>
      </c>
      <c r="D101" s="15">
        <f t="shared" ref="D101:E101" si="22">D102</f>
        <v>230.8</v>
      </c>
      <c r="E101" s="15">
        <f t="shared" si="22"/>
        <v>230.8</v>
      </c>
      <c r="F101" s="31"/>
      <c r="G101" s="14"/>
      <c r="H101" s="21"/>
      <c r="I101" s="21"/>
      <c r="J101" s="21"/>
    </row>
    <row r="102" spans="1:18" s="2" customFormat="1" ht="47.25" x14ac:dyDescent="0.25">
      <c r="A102" s="35" t="s">
        <v>51</v>
      </c>
      <c r="B102" s="15">
        <v>41.3</v>
      </c>
      <c r="C102" s="15">
        <v>41.3</v>
      </c>
      <c r="D102" s="15">
        <v>230.8</v>
      </c>
      <c r="E102" s="15">
        <v>230.8</v>
      </c>
      <c r="F102" s="31"/>
      <c r="G102" s="14"/>
      <c r="H102" s="21"/>
      <c r="I102" s="21"/>
      <c r="J102" s="21"/>
    </row>
    <row r="103" spans="1:18" s="2" customFormat="1" ht="47.25" x14ac:dyDescent="0.25">
      <c r="A103" s="35" t="s">
        <v>72</v>
      </c>
      <c r="B103" s="22">
        <v>0</v>
      </c>
      <c r="C103" s="22">
        <v>0</v>
      </c>
      <c r="D103" s="22">
        <v>0</v>
      </c>
      <c r="E103" s="22">
        <v>0</v>
      </c>
      <c r="F103" s="31" t="s">
        <v>123</v>
      </c>
      <c r="G103" s="14" t="s">
        <v>101</v>
      </c>
      <c r="H103" s="14" t="s">
        <v>177</v>
      </c>
      <c r="I103" s="14" t="s">
        <v>177</v>
      </c>
      <c r="J103" s="14" t="s">
        <v>177</v>
      </c>
    </row>
    <row r="104" spans="1:18" s="2" customFormat="1" ht="47.25" x14ac:dyDescent="0.25">
      <c r="A104" s="35" t="s">
        <v>73</v>
      </c>
      <c r="B104" s="22">
        <v>0</v>
      </c>
      <c r="C104" s="22">
        <v>0</v>
      </c>
      <c r="D104" s="22">
        <v>0</v>
      </c>
      <c r="E104" s="22">
        <v>0</v>
      </c>
      <c r="F104" s="31"/>
      <c r="G104" s="14"/>
      <c r="H104" s="21"/>
      <c r="I104" s="21"/>
      <c r="J104" s="21"/>
    </row>
    <row r="105" spans="1:18" s="2" customFormat="1" ht="47.25" x14ac:dyDescent="0.25">
      <c r="A105" s="35" t="s">
        <v>74</v>
      </c>
      <c r="B105" s="22">
        <v>0</v>
      </c>
      <c r="C105" s="22">
        <v>0</v>
      </c>
      <c r="D105" s="22">
        <v>0</v>
      </c>
      <c r="E105" s="22">
        <v>0</v>
      </c>
      <c r="F105" s="31"/>
      <c r="G105" s="14"/>
      <c r="H105" s="21"/>
      <c r="I105" s="21"/>
      <c r="J105" s="21"/>
    </row>
    <row r="106" spans="1:18" s="2" customFormat="1" ht="63" x14ac:dyDescent="0.25">
      <c r="A106" s="35" t="s">
        <v>75</v>
      </c>
      <c r="B106" s="22">
        <v>0</v>
      </c>
      <c r="C106" s="22">
        <v>0</v>
      </c>
      <c r="D106" s="22">
        <v>0</v>
      </c>
      <c r="E106" s="22">
        <v>0</v>
      </c>
      <c r="F106" s="31"/>
      <c r="G106" s="14"/>
      <c r="H106" s="21"/>
      <c r="I106" s="21"/>
      <c r="J106" s="21"/>
    </row>
    <row r="107" spans="1:18" s="2" customFormat="1" ht="63" x14ac:dyDescent="0.25">
      <c r="A107" s="35" t="s">
        <v>76</v>
      </c>
      <c r="B107" s="22">
        <v>0</v>
      </c>
      <c r="C107" s="22">
        <v>0</v>
      </c>
      <c r="D107" s="22">
        <v>0</v>
      </c>
      <c r="E107" s="22">
        <v>0</v>
      </c>
      <c r="F107" s="31"/>
      <c r="G107" s="14"/>
      <c r="H107" s="21"/>
      <c r="I107" s="21"/>
      <c r="J107" s="21"/>
    </row>
    <row r="108" spans="1:18" s="2" customFormat="1" x14ac:dyDescent="0.25">
      <c r="A108" s="37"/>
      <c r="B108" s="38"/>
      <c r="C108" s="38"/>
      <c r="D108" s="38"/>
      <c r="E108" s="38"/>
      <c r="F108" s="39"/>
      <c r="G108" s="40"/>
      <c r="H108" s="41"/>
      <c r="I108" s="41"/>
      <c r="J108" s="41"/>
    </row>
    <row r="109" spans="1:18" s="36" customFormat="1" x14ac:dyDescent="0.25">
      <c r="A109" s="60" t="s">
        <v>183</v>
      </c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</row>
    <row r="110" spans="1:18" s="36" customFormat="1" x14ac:dyDescent="0.25">
      <c r="A110" s="42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1:18" x14ac:dyDescent="0.25">
      <c r="A111" s="34">
        <v>43736</v>
      </c>
    </row>
  </sheetData>
  <autoFilter ref="A6:E107"/>
  <mergeCells count="40">
    <mergeCell ref="A109:R109"/>
    <mergeCell ref="A4:A5"/>
    <mergeCell ref="A17:A19"/>
    <mergeCell ref="A14:A15"/>
    <mergeCell ref="B14:B15"/>
    <mergeCell ref="C14:C15"/>
    <mergeCell ref="E75:E76"/>
    <mergeCell ref="G4:J4"/>
    <mergeCell ref="A2:J2"/>
    <mergeCell ref="H1:J1"/>
    <mergeCell ref="D71:D72"/>
    <mergeCell ref="E71:E72"/>
    <mergeCell ref="A52:A53"/>
    <mergeCell ref="B52:B53"/>
    <mergeCell ref="C52:C53"/>
    <mergeCell ref="D52:D53"/>
    <mergeCell ref="E52:E53"/>
    <mergeCell ref="A71:A72"/>
    <mergeCell ref="B71:B72"/>
    <mergeCell ref="C71:C72"/>
    <mergeCell ref="A20:A21"/>
    <mergeCell ref="A39:A40"/>
    <mergeCell ref="B39:B40"/>
    <mergeCell ref="C39:C40"/>
    <mergeCell ref="I3:J3"/>
    <mergeCell ref="A75:A76"/>
    <mergeCell ref="B75:B76"/>
    <mergeCell ref="C75:C76"/>
    <mergeCell ref="D75:D76"/>
    <mergeCell ref="E39:E40"/>
    <mergeCell ref="A44:A45"/>
    <mergeCell ref="B44:B45"/>
    <mergeCell ref="C44:C45"/>
    <mergeCell ref="D44:D45"/>
    <mergeCell ref="E44:E45"/>
    <mergeCell ref="D39:D40"/>
    <mergeCell ref="F4:F5"/>
    <mergeCell ref="B4:E4"/>
    <mergeCell ref="D14:D15"/>
    <mergeCell ref="E14:E15"/>
  </mergeCells>
  <pageMargins left="0.23622047244094491" right="0.23622047244094491" top="0.15" bottom="0.35433070866141736" header="0.13" footer="0.31496062992125984"/>
  <pageSetup paperSize="9" scale="69" fitToHeight="26" orientation="landscape" horizontalDpi="4294967294" verticalDpi="4294967294" r:id="rId1"/>
  <rowBreaks count="8" manualBreakCount="8">
    <brk id="7" max="11" man="1"/>
    <brk id="13" max="11" man="1"/>
    <brk id="37" max="11" man="1"/>
    <brk id="43" max="11" man="1"/>
    <brk id="56" max="11" man="1"/>
    <brk id="78" max="11" man="1"/>
    <brk id="85" max="11" man="1"/>
    <brk id="10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 + ЦП</vt:lpstr>
      <vt:lpstr>'Р + ЦП'!Заголовки_для_печати</vt:lpstr>
      <vt:lpstr>'Р + ЦП'!Область_печати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Андреевна</dc:creator>
  <cp:lastModifiedBy>Петрова Наталья Павловна</cp:lastModifiedBy>
  <cp:lastPrinted>2019-09-29T08:07:36Z</cp:lastPrinted>
  <dcterms:created xsi:type="dcterms:W3CDTF">2019-03-04T11:38:26Z</dcterms:created>
  <dcterms:modified xsi:type="dcterms:W3CDTF">2019-09-30T05:21:30Z</dcterms:modified>
</cp:coreProperties>
</file>