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1820"/>
  </bookViews>
  <sheets>
    <sheet name="Бюджет" sheetId="1" r:id="rId1"/>
  </sheets>
  <definedNames>
    <definedName name="_xlnm._FilterDatabase" localSheetId="0" hidden="1">Бюджет!$A$6:$E$65</definedName>
    <definedName name="_xlnm.Print_Titles" localSheetId="0">Бюджет!$4:$6</definedName>
  </definedNames>
  <calcPr calcId="145621"/>
</workbook>
</file>

<file path=xl/calcChain.xml><?xml version="1.0" encoding="utf-8"?>
<calcChain xmlns="http://schemas.openxmlformats.org/spreadsheetml/2006/main">
  <c r="C34" i="1" l="1"/>
  <c r="D34" i="1"/>
  <c r="E34" i="1"/>
  <c r="B34" i="1"/>
  <c r="C32" i="1"/>
  <c r="D32" i="1"/>
  <c r="E32" i="1"/>
  <c r="B32" i="1"/>
  <c r="D22" i="1" l="1"/>
  <c r="E22" i="1"/>
  <c r="B22" i="1"/>
  <c r="C24" i="1"/>
  <c r="C22" i="1" s="1"/>
  <c r="C17" i="1"/>
  <c r="D17" i="1"/>
  <c r="E17" i="1"/>
  <c r="B17" i="1"/>
  <c r="C13" i="1"/>
  <c r="D13" i="1"/>
  <c r="E13" i="1"/>
  <c r="B13" i="1"/>
  <c r="C51" i="1" l="1"/>
  <c r="D51" i="1"/>
  <c r="E51" i="1"/>
  <c r="B51" i="1"/>
  <c r="B31" i="1"/>
  <c r="C31" i="1"/>
  <c r="C21" i="1"/>
  <c r="D21" i="1"/>
  <c r="E21" i="1"/>
  <c r="B21" i="1"/>
  <c r="C12" i="1"/>
  <c r="D12" i="1"/>
  <c r="E12" i="1"/>
  <c r="B12" i="1"/>
  <c r="E64" i="1"/>
  <c r="D64" i="1"/>
  <c r="C64" i="1"/>
  <c r="B64" i="1"/>
  <c r="E61" i="1"/>
  <c r="D61" i="1"/>
  <c r="C61" i="1"/>
  <c r="B61" i="1"/>
  <c r="E48" i="1"/>
  <c r="D48" i="1"/>
  <c r="C48" i="1"/>
  <c r="B48" i="1"/>
  <c r="E46" i="1"/>
  <c r="D46" i="1"/>
  <c r="C46" i="1"/>
  <c r="B46" i="1"/>
  <c r="E43" i="1"/>
  <c r="D43" i="1"/>
  <c r="D41" i="1" s="1"/>
  <c r="C43" i="1"/>
  <c r="C41" i="1" s="1"/>
  <c r="B43" i="1"/>
  <c r="E26" i="1"/>
  <c r="D26" i="1"/>
  <c r="C26" i="1"/>
  <c r="B26" i="1"/>
  <c r="E10" i="1"/>
  <c r="D10" i="1"/>
  <c r="D9" i="1" s="1"/>
  <c r="C10" i="1"/>
  <c r="C9" i="1" s="1"/>
  <c r="B10" i="1"/>
  <c r="B9" i="1" s="1"/>
  <c r="E9" i="1" l="1"/>
  <c r="E41" i="1"/>
  <c r="B41" i="1"/>
  <c r="D7" i="1"/>
  <c r="E50" i="1"/>
  <c r="D50" i="1"/>
  <c r="B50" i="1"/>
  <c r="C50" i="1"/>
  <c r="E31" i="1"/>
  <c r="D31" i="1"/>
  <c r="E7" i="1" l="1"/>
  <c r="B7" i="1"/>
  <c r="C7" i="1" l="1"/>
</calcChain>
</file>

<file path=xl/sharedStrings.xml><?xml version="1.0" encoding="utf-8"?>
<sst xmlns="http://schemas.openxmlformats.org/spreadsheetml/2006/main" count="127" uniqueCount="123">
  <si>
    <t>Наименование государственной программы, подпрограммы, основного мероприятия, мероприятия</t>
  </si>
  <si>
    <t>2018 год</t>
  </si>
  <si>
    <t>2019 год</t>
  </si>
  <si>
    <t>2020 год</t>
  </si>
  <si>
    <t>2021 год</t>
  </si>
  <si>
    <t>Подпрограмма 2. «Градостроительная деятельность в Пермском крае»</t>
  </si>
  <si>
    <t>Подпрограмма 3. "Формирование комфортной городской среды"</t>
  </si>
  <si>
    <t>Подпрограмма 4. "Повышение эффективности градостроительной деятельности"</t>
  </si>
  <si>
    <t>Наименование целевого показателя</t>
  </si>
  <si>
    <t>Ввод жилья (нарастающим итогом 
с 01.01.2017 г.), тыс. кв.м</t>
  </si>
  <si>
    <t>Доля населения Пермского края, проживающая на территории с утвержденными нормативами градостроительного проектирования, %</t>
  </si>
  <si>
    <t>Доля муниципальных образований Пермского края, обеспеченных программами комплексного развития социальной инфраструктуры,%</t>
  </si>
  <si>
    <t>Доля муниципальных образований Пермского края, имеющих утвержденные нормативы градостроительного проектирования, %</t>
  </si>
  <si>
    <t>Количество реализованных проектов обустройства мест массового отдыха населения (городских парков) (нарастающим итогом), ед.</t>
  </si>
  <si>
    <t>Количество реализованных проектов благоустройства общественных территорий (нарастающим итогом), ед.</t>
  </si>
  <si>
    <t>Количество реализованных проектов благоустройства дворовых территорий (нарастающим итогом), ед</t>
  </si>
  <si>
    <t>Количество, проведенных государственных экспертиз проектной документации и (или) результатов инженерных изысканий и достоверности определения сметной стоимости объектов капитального строительства, ед.</t>
  </si>
  <si>
    <t>Подпрограмма 1.  «Повышение безопасности и комфортности проживания граждан в жилищном фонде Пермского края»</t>
  </si>
  <si>
    <t>Площадь расселенного аварийного жилищного фонда, признанного непригодным для проживания вследствие техногенной аварии на руднике БКПРУ-1 ПАО «Уралкалий», 
г. Березники (нарастающим итогом), тыс. кв. м</t>
  </si>
  <si>
    <t>Площадь расселенного аварийного жилищного фонда, признанного таковым после 1 января 2012 года (нарастающим итогом), тыс. кв.м</t>
  </si>
  <si>
    <t>Количество граждан, получивших (реализовавших) соц. выплату для переселения из аварийного жилищного фонда, признанного непригодным для проживания вследствие техногенной аварии на руднике БКПРУ-1 ПАО "Уралкалий"
(нарастающим итогом), чел</t>
  </si>
  <si>
    <t>Протяженность реконструированных тепловых сетей левобережной части г. Нытва Пермского края, м</t>
  </si>
  <si>
    <t>Количество реализованных проектов благоустройства территорий в Пермском крае (нарастающим итогом), ед.</t>
  </si>
  <si>
    <t xml:space="preserve">Площадь многоквартирных домов, введённых в эксплуатацию в период реализации региональной программы капитального ремонта (нарастающим итогом), тыс.кв.м </t>
  </si>
  <si>
    <t>Государственная программа Пермского края «Градостроительная и жилищная политика, создание условий для комфортной городской среды»</t>
  </si>
  <si>
    <t>Мероприятие 1.2.3.1. "Реконструкция  очистных сооружений (КОС) Правобережного жилого района г. Березники"</t>
  </si>
  <si>
    <t>Протяженность реконструированных сетей системы водоснабжения в г. Краснокамске Пермского края (нарастающим итогом), м</t>
  </si>
  <si>
    <t>Протяженность построенных распределительных газопроводов на территории Пермского края (нарастающим итогом), км</t>
  </si>
  <si>
    <t>3 561
(+401)</t>
  </si>
  <si>
    <t>4 261
(+401)</t>
  </si>
  <si>
    <t>4 961
(+401)</t>
  </si>
  <si>
    <t>75
(+15)</t>
  </si>
  <si>
    <t>80
(+10)</t>
  </si>
  <si>
    <t>85
(+5)</t>
  </si>
  <si>
    <t>14 107
(+14 107)</t>
  </si>
  <si>
    <t>6 853
(-1 814)</t>
  </si>
  <si>
    <t>14 674
(+396)</t>
  </si>
  <si>
    <t>13 174
(+1 743)</t>
  </si>
  <si>
    <t>252.86
(+252.86)</t>
  </si>
  <si>
    <t>90.97
(-5.8)</t>
  </si>
  <si>
    <t>177.56
(-39.58)</t>
  </si>
  <si>
    <t>53.56
(+22.96)</t>
  </si>
  <si>
    <t>25
(+5)</t>
  </si>
  <si>
    <t>30
(+5)</t>
  </si>
  <si>
    <t>35
(+5)</t>
  </si>
  <si>
    <t>50
(-10)</t>
  </si>
  <si>
    <t>60
(-10)</t>
  </si>
  <si>
    <t>70
(-10)</t>
  </si>
  <si>
    <t>9 253.8
(+862.9)</t>
  </si>
  <si>
    <t>13 455.3
(+9 253.8)</t>
  </si>
  <si>
    <t>17 377.9
(+17 377.9)</t>
  </si>
  <si>
    <t>186.9
(+186.9)</t>
  </si>
  <si>
    <t>117.3
(+117.3)</t>
  </si>
  <si>
    <t>33.4
(+33.4)</t>
  </si>
  <si>
    <t>98
(-2)</t>
  </si>
  <si>
    <t>105
(+5)</t>
  </si>
  <si>
    <t>99
(-1)</t>
  </si>
  <si>
    <t>281
(+203)</t>
  </si>
  <si>
    <t>381
(+289)</t>
  </si>
  <si>
    <t>481
(+375)</t>
  </si>
  <si>
    <t>1 363
(+623)</t>
  </si>
  <si>
    <t>1 763
(+893)</t>
  </si>
  <si>
    <t>2 163
(+1 163)</t>
  </si>
  <si>
    <t>14
(+5)</t>
  </si>
  <si>
    <t>17
(+6)</t>
  </si>
  <si>
    <t>91.82
(+45.92)</t>
  </si>
  <si>
    <t>130.09
(+68.89)</t>
  </si>
  <si>
    <t>1 658
(+840)</t>
  </si>
  <si>
    <t>2 161
(+1 199)</t>
  </si>
  <si>
    <t>2 664
(+1 558)</t>
  </si>
  <si>
    <t>20
(+7)</t>
  </si>
  <si>
    <t>Расходы бюджета, тыс. рублей</t>
  </si>
  <si>
    <t>3.1 «Приоритетный проект «Формирование комфортной городской среды на 2018-2022 гг.»</t>
  </si>
  <si>
    <t>3.1.1 "Поддержка муниципальных программ формирования современной городской среды"</t>
  </si>
  <si>
    <t>3.2 "Содействие обустройству мест массового отдыха населения (городских парков)"</t>
  </si>
  <si>
    <t>3.2.1 "Поддержка обустройства мест массового отдыха населения (городских парков)"</t>
  </si>
  <si>
    <t>4.1.5 «Содержание объектов, находящихся в государственной собственности  Пермского края и объектов незавершенного строительства на территории Пермского края»</t>
  </si>
  <si>
    <t>4.1.6 «Проведение мероприятий по привлечению экспертов в сфере тарифного регулирования»</t>
  </si>
  <si>
    <t>1.1 "Капитальный ремонт и модернизация жилищного фонда"</t>
  </si>
  <si>
    <t>1.1.1 "Обеспечение деятельности некоммерческой организации "Фонд капитального ремонта общего имущества в многоквартирных домах в Пермском крае"</t>
  </si>
  <si>
    <t>1.2 «Мероприятия по ликвидации последствий техногенной аварии на руднике БКПРУ-1 ПАО «Уралкалий», г. Березники, Пермский край»</t>
  </si>
  <si>
    <t>1.2.1 "Реализация мероприятий по переселению граждан из жилищного фонда, признанного непригодным для проживания вследствие техногенной аварии на руднике БКПРУ-1 ПАО "Уралкалий", г. Березники, Пермский край, за счет средств краевого бюджета"</t>
  </si>
  <si>
    <t xml:space="preserve">1.2.1.1 "Предоставление  социальной выплаты гражданам, переселяемым из  жилищного фонда, признанного непригодным для проживания вследствие техногенной аварии на руднике БКПРУ-1 ПАО "Уралкалий", г. Березники, Пермский край" </t>
  </si>
  <si>
    <t xml:space="preserve">1.2.1.2 "Предоставление дополнительной социальной выплаты гражданам, переселяемым из жилых помещений общей площадью более 72 кв. м, находящихся в жилищном фонде, признанном непригодным для проживания вследствие техногенной аварии на руднике БКПРУ-1 ПАО "Уралкалий", г. Березники, Пермский край" </t>
  </si>
  <si>
    <t>1.2.2 "Реализация мероприятий по переселению граждан из жилищного фонда, признанного непригодным для проживания вследствие техногенной аварии на руднике БКПРУ-1 ПАО "Уралкалий", г. Березники, Пермский край, за счет средств ПАО "Уралкалий"</t>
  </si>
  <si>
    <t>1.2.3 «Реализация иных мероприятий по ликвидации последствий техногенной аварии на руднике БКПРУ-1 ПАО «Уралкалий», г. Березники, Пермский край», за счет средств краевого бюджета"</t>
  </si>
  <si>
    <t>1.2.4 «Реализация иных мероприятий, по ликвидации последствий техногенной аварии на руднике БКПРУ-1 ПАО «Уралкалий», г. Березники, Пермский край», за счет средств ПАО "Уралкалий"</t>
  </si>
  <si>
    <t>1.2.5 "Содержание домов в Правобережном районе г. Березники, находящихся в собственности Пермского края"</t>
  </si>
  <si>
    <t>1.3 "Мероприятия по переселению граждан из аварийного жилищного фонда"</t>
  </si>
  <si>
    <t>1.3.1 «Мероприятия по расселению жилищного фонда на территории Пермского края, признанного аварийным после 01 января 2012 г.»</t>
  </si>
  <si>
    <t>1.3.1.1 "Обеспечение расселения жилищного фонда на территории Пермского края, признанного аварийным после 01 января 2012 года, в рамках реализации региональной адресной программы по расселению аварийного жилищного фонда на территории Пермского края "</t>
  </si>
  <si>
    <t>1.3.1.2 "Обеспечение расселения жилищного фонда на территории Пермского края, признанного аварийным после 01 января 2012 года, в целях предотвращения чрезвычайных ситуаций"</t>
  </si>
  <si>
    <t>1.3.2 «Переселение граждан, проживающих в жилых помещениях в аварийных (непригодных для проживания) объектах жилищного фонда, числящихся в составе имущества казны Пермского края»</t>
  </si>
  <si>
    <t>1.5 "Защита прав участников долевого  строительства и достройка «проблемных» объектов долевого строительства"</t>
  </si>
  <si>
    <t xml:space="preserve">1.5.1 "Меры государственной поддержки  отдельных категорий граждан, пострадавших от действий застройщиков, не завершивших строительство многоквартирного дома" </t>
  </si>
  <si>
    <t>1.5.2 "Меры по завершению строительства проблемных объектов"</t>
  </si>
  <si>
    <t>1.5.3 "Возмещение уполномоченной организации затрат, связанных с оказанием мер по  завершению строительства «проблемных» объектов"</t>
  </si>
  <si>
    <t>1.5.4 "Мера государственной поддержки граждан, являвшихся участниками программ местного развития и обеспечения занятости для шахтерских городов и поселков"</t>
  </si>
  <si>
    <t>2.1 «Развитие градостроительной деятельности»</t>
  </si>
  <si>
    <t>2.1.1 "Внесение изменений в Схему территориального планирования пермского края"</t>
  </si>
  <si>
    <t>2.2 «Развитие коммунально-инженерной инфраструктуры»</t>
  </si>
  <si>
    <t>2.2.1 "Корректировка схемы и программы развития электроэнергетики Пермского края"</t>
  </si>
  <si>
    <t>2.2.2 "Реконструкция, строительство водовода и модернизация насосного оборудования систем водоснабжения г.Краснокамска Пермского края, 3 очередь "Реконструкция сетей водоснабжения "</t>
  </si>
  <si>
    <t>2.2.3 "Реконструкция, строительство тепловых сетей левобережной части г. Нытва"</t>
  </si>
  <si>
    <t>2.2.4 "Строительство распределительных газопроводов на территории муниципальных образований  Пермского края"</t>
  </si>
  <si>
    <t>3.3 "Комплексное  благоустройство"</t>
  </si>
  <si>
    <t>3.3.1 "Формирование комфортной городской среды центрального планировочного района г. Перми путем благоустройства городской эспланады"</t>
  </si>
  <si>
    <t>4.1 "Обеспечение выполнения функций в сфере градостроительства, архитектуры и ЖКХ"</t>
  </si>
  <si>
    <t>4.1.1 «Обеспечение деятельности (оказание услуг, выполнение работ) государственных учреждений (организаций)» 
(ГКУ ПК "Управление капитального строительства Пермского края")</t>
  </si>
  <si>
    <t>4.1.2 "Проведение государственной экспертизы проектной документации и (или) результатов инженерных изысканий и проверки достоверности определения сметной стоимости объектов капитального строительства"</t>
  </si>
  <si>
    <t xml:space="preserve">4.1.3 "Обеспечение деятельности в области регионального и городского планирования (ГБУ "Институт регионального и городского планирования")" </t>
  </si>
  <si>
    <t>4.1.4 "Содержание государственных органов Пермского края (в том числе органов государственной власти Пермского края)"</t>
  </si>
  <si>
    <t xml:space="preserve">4.1.7 "Информационное обеспечение  и проведение общественных мероприятий в сфере градостроительства и ЖКХ" </t>
  </si>
  <si>
    <t>4.1.8 "Проведение судебной строительно-технической экспертизы, судебной экспертизы проектной документации"</t>
  </si>
  <si>
    <t>4.1.9 "Выполнение предпроектных работ по инвестиционным проектам"</t>
  </si>
  <si>
    <t>4.2 "Осуществление государственного строительного надзора"</t>
  </si>
  <si>
    <t>4.2.1 "Мероприятия по обеспечению проведения исследований, обследований, лабораторных  и иных испытаний, необходимых при осуществлении государственного строительного надзора"</t>
  </si>
  <si>
    <t>4.2.2 "Проведение судебно-оценочных экспертиз"</t>
  </si>
  <si>
    <t>4.3 "Осуществление лицензирования деятельности по управлению многоквартирными домами"</t>
  </si>
  <si>
    <t>4.3.1 "Мероприятия по осуществлению лицензирования деятельности по управлению многоквартирными домами"</t>
  </si>
  <si>
    <t>Приложение 10
к пояснительной записке</t>
  </si>
  <si>
    <t>Финансовое обеспечение реализации государственной программы Пермского края "Градостроительная и жилищная политика, создание условий для комфортной городской среды"                                            на 2018-2021 годы</t>
  </si>
  <si>
    <t>Значение показателя (изменение)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</si>
</sst>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4" sqref="A4"/>
      <selection pane="bottomRight" activeCell="C7" sqref="C7:C8"/>
    </sheetView>
  </sheetViews>
  <sheetFormatPr defaultRowHeight="15" x14ac:dyDescent="0.25"/>
  <cols>
    <col min="1" max="1" width="55.5703125" style="1" customWidth="1"/>
    <col min="2" max="2" width="12.5703125" style="1" customWidth="1"/>
    <col min="3" max="3" width="13" style="1" customWidth="1"/>
    <col min="4" max="4" width="13.28515625" style="1" customWidth="1"/>
    <col min="5" max="5" width="15.140625" style="1" customWidth="1"/>
    <col min="6" max="6" width="62.85546875" style="1" customWidth="1"/>
    <col min="7" max="7" width="11.42578125" style="1" customWidth="1"/>
    <col min="8" max="8" width="12.85546875" style="1" customWidth="1"/>
    <col min="9" max="9" width="13.7109375" style="1" customWidth="1"/>
    <col min="10" max="16384" width="9.140625" style="1"/>
  </cols>
  <sheetData>
    <row r="1" spans="1:9" ht="47.25" customHeight="1" x14ac:dyDescent="0.25">
      <c r="G1" s="47" t="s">
        <v>120</v>
      </c>
      <c r="H1" s="47"/>
      <c r="I1" s="47"/>
    </row>
    <row r="2" spans="1:9" ht="65.25" customHeight="1" x14ac:dyDescent="0.3">
      <c r="A2" s="44" t="s">
        <v>121</v>
      </c>
      <c r="B2" s="44"/>
      <c r="C2" s="44"/>
      <c r="D2" s="44"/>
      <c r="E2" s="44"/>
      <c r="F2" s="44"/>
      <c r="G2" s="44"/>
      <c r="H2" s="44"/>
      <c r="I2" s="44"/>
    </row>
    <row r="3" spans="1:9" ht="28.5" customHeight="1" x14ac:dyDescent="0.3">
      <c r="A3" s="34"/>
      <c r="B3" s="34"/>
      <c r="C3" s="34"/>
      <c r="D3" s="34"/>
      <c r="E3" s="34"/>
      <c r="F3" s="34"/>
      <c r="G3" s="34"/>
      <c r="H3" s="34"/>
      <c r="I3" s="34"/>
    </row>
    <row r="4" spans="1:9" s="2" customFormat="1" ht="45.75" customHeight="1" x14ac:dyDescent="0.25">
      <c r="A4" s="43" t="s">
        <v>0</v>
      </c>
      <c r="B4" s="43" t="s">
        <v>71</v>
      </c>
      <c r="C4" s="43"/>
      <c r="D4" s="43"/>
      <c r="E4" s="43"/>
      <c r="F4" s="43" t="s">
        <v>8</v>
      </c>
      <c r="G4" s="43" t="s">
        <v>122</v>
      </c>
      <c r="H4" s="43"/>
      <c r="I4" s="43"/>
    </row>
    <row r="5" spans="1:9" s="2" customFormat="1" ht="40.5" customHeight="1" x14ac:dyDescent="0.25">
      <c r="A5" s="43"/>
      <c r="B5" s="6" t="s">
        <v>1</v>
      </c>
      <c r="C5" s="6" t="s">
        <v>2</v>
      </c>
      <c r="D5" s="6" t="s">
        <v>3</v>
      </c>
      <c r="E5" s="6" t="s">
        <v>4</v>
      </c>
      <c r="F5" s="43"/>
      <c r="G5" s="6" t="s">
        <v>2</v>
      </c>
      <c r="H5" s="6" t="s">
        <v>3</v>
      </c>
      <c r="I5" s="6" t="s">
        <v>4</v>
      </c>
    </row>
    <row r="6" spans="1:9" s="2" customForma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s="3" customFormat="1" ht="51.75" customHeight="1" x14ac:dyDescent="0.25">
      <c r="A7" s="37" t="s">
        <v>24</v>
      </c>
      <c r="B7" s="45">
        <f>B9+B31+B41+B50</f>
        <v>3269883</v>
      </c>
      <c r="C7" s="45">
        <f>C9+C31+C41+C50</f>
        <v>3394660.6000000006</v>
      </c>
      <c r="D7" s="45">
        <f>D9+D31+D41+D50</f>
        <v>2685009.3</v>
      </c>
      <c r="E7" s="45">
        <f>E9+E31+E41+E50</f>
        <v>2617921.5</v>
      </c>
      <c r="F7" s="27" t="s">
        <v>9</v>
      </c>
      <c r="G7" s="16" t="s">
        <v>28</v>
      </c>
      <c r="H7" s="16" t="s">
        <v>29</v>
      </c>
      <c r="I7" s="16" t="s">
        <v>30</v>
      </c>
    </row>
    <row r="8" spans="1:9" s="3" customFormat="1" ht="51.75" customHeight="1" x14ac:dyDescent="0.25">
      <c r="A8" s="39"/>
      <c r="B8" s="46"/>
      <c r="C8" s="46"/>
      <c r="D8" s="46"/>
      <c r="E8" s="46"/>
      <c r="F8" s="27" t="s">
        <v>10</v>
      </c>
      <c r="G8" s="16" t="s">
        <v>31</v>
      </c>
      <c r="H8" s="16" t="s">
        <v>32</v>
      </c>
      <c r="I8" s="16" t="s">
        <v>33</v>
      </c>
    </row>
    <row r="9" spans="1:9" s="4" customFormat="1" ht="84.75" customHeight="1" x14ac:dyDescent="0.25">
      <c r="A9" s="10" t="s">
        <v>17</v>
      </c>
      <c r="B9" s="8">
        <f>B10+B21+B12+B26</f>
        <v>2439040</v>
      </c>
      <c r="C9" s="8">
        <f t="shared" ref="C9:E9" si="0">C10+C21+C12+C26</f>
        <v>2128983.7000000002</v>
      </c>
      <c r="D9" s="8">
        <f t="shared" si="0"/>
        <v>1572981.3</v>
      </c>
      <c r="E9" s="8">
        <f t="shared" si="0"/>
        <v>1537906</v>
      </c>
      <c r="F9" s="28" t="s">
        <v>20</v>
      </c>
      <c r="G9" s="16" t="s">
        <v>34</v>
      </c>
      <c r="H9" s="17"/>
      <c r="I9" s="16"/>
    </row>
    <row r="10" spans="1:9" s="4" customFormat="1" ht="51.75" customHeight="1" x14ac:dyDescent="0.25">
      <c r="A10" s="5" t="s">
        <v>78</v>
      </c>
      <c r="B10" s="8">
        <f>B11</f>
        <v>138485.9</v>
      </c>
      <c r="C10" s="8">
        <f>C11</f>
        <v>162318.1</v>
      </c>
      <c r="D10" s="8">
        <f t="shared" ref="D10:E10" si="1">D11</f>
        <v>162318.1</v>
      </c>
      <c r="E10" s="8">
        <f t="shared" si="1"/>
        <v>162318.1</v>
      </c>
      <c r="F10" s="27" t="s">
        <v>23</v>
      </c>
      <c r="G10" s="16" t="s">
        <v>35</v>
      </c>
      <c r="H10" s="16" t="s">
        <v>37</v>
      </c>
      <c r="I10" s="16" t="s">
        <v>36</v>
      </c>
    </row>
    <row r="11" spans="1:9" ht="62.25" customHeight="1" x14ac:dyDescent="0.25">
      <c r="A11" s="5" t="s">
        <v>79</v>
      </c>
      <c r="B11" s="7">
        <v>138485.9</v>
      </c>
      <c r="C11" s="8">
        <v>162318.1</v>
      </c>
      <c r="D11" s="8">
        <v>162318.1</v>
      </c>
      <c r="E11" s="8">
        <v>162318.1</v>
      </c>
      <c r="F11" s="27"/>
      <c r="G11" s="8"/>
      <c r="H11" s="8"/>
      <c r="I11" s="18"/>
    </row>
    <row r="12" spans="1:9" ht="72.75" customHeight="1" x14ac:dyDescent="0.25">
      <c r="A12" s="10" t="s">
        <v>80</v>
      </c>
      <c r="B12" s="7">
        <f>B13+B16+B17+B19+B20</f>
        <v>1852675.3</v>
      </c>
      <c r="C12" s="7">
        <f>C13+C16+C17+C19+C20</f>
        <v>777175.29999999993</v>
      </c>
      <c r="D12" s="7">
        <f>D13+D16+D17+D19+D20</f>
        <v>100000</v>
      </c>
      <c r="E12" s="7">
        <f>E13+E16+E17+E19+E20</f>
        <v>0</v>
      </c>
      <c r="F12" s="27" t="s">
        <v>18</v>
      </c>
      <c r="G12" s="19" t="s">
        <v>39</v>
      </c>
      <c r="H12" s="19" t="s">
        <v>40</v>
      </c>
      <c r="I12" s="20" t="s">
        <v>38</v>
      </c>
    </row>
    <row r="13" spans="1:9" ht="95.25" customHeight="1" x14ac:dyDescent="0.25">
      <c r="A13" s="5" t="s">
        <v>81</v>
      </c>
      <c r="B13" s="8">
        <f>B14+B15</f>
        <v>274406.09999999998</v>
      </c>
      <c r="C13" s="8">
        <f t="shared" ref="C13:E13" si="2">C14+C15</f>
        <v>446815.5</v>
      </c>
      <c r="D13" s="8">
        <f t="shared" si="2"/>
        <v>0</v>
      </c>
      <c r="E13" s="8">
        <f t="shared" si="2"/>
        <v>0</v>
      </c>
      <c r="F13" s="29"/>
      <c r="G13" s="8"/>
      <c r="H13" s="8"/>
      <c r="I13" s="18"/>
    </row>
    <row r="14" spans="1:9" ht="88.5" customHeight="1" x14ac:dyDescent="0.25">
      <c r="A14" s="5" t="s">
        <v>82</v>
      </c>
      <c r="B14" s="7">
        <v>250000</v>
      </c>
      <c r="C14" s="8">
        <v>399026.3</v>
      </c>
      <c r="D14" s="8"/>
      <c r="E14" s="8"/>
      <c r="F14" s="30"/>
      <c r="G14" s="8"/>
      <c r="H14" s="8"/>
      <c r="I14" s="18"/>
    </row>
    <row r="15" spans="1:9" ht="115.5" customHeight="1" x14ac:dyDescent="0.25">
      <c r="A15" s="5" t="s">
        <v>83</v>
      </c>
      <c r="B15" s="7">
        <v>24406.1</v>
      </c>
      <c r="C15" s="8">
        <v>47789.2</v>
      </c>
      <c r="D15" s="8"/>
      <c r="E15" s="8"/>
      <c r="F15" s="30"/>
      <c r="G15" s="8"/>
      <c r="H15" s="8"/>
      <c r="I15" s="18"/>
    </row>
    <row r="16" spans="1:9" ht="94.5" customHeight="1" x14ac:dyDescent="0.25">
      <c r="A16" s="11" t="s">
        <v>84</v>
      </c>
      <c r="B16" s="7">
        <v>1563146.5</v>
      </c>
      <c r="C16" s="7">
        <v>199513.1</v>
      </c>
      <c r="D16" s="7">
        <v>0</v>
      </c>
      <c r="E16" s="7">
        <v>0</v>
      </c>
      <c r="F16" s="30"/>
      <c r="G16" s="7"/>
      <c r="H16" s="7"/>
      <c r="I16" s="18"/>
    </row>
    <row r="17" spans="1:9" ht="66" customHeight="1" x14ac:dyDescent="0.25">
      <c r="A17" s="5" t="s">
        <v>85</v>
      </c>
      <c r="B17" s="7">
        <f>B18</f>
        <v>0</v>
      </c>
      <c r="C17" s="7">
        <f t="shared" ref="C17:E17" si="3">C18</f>
        <v>130846.7</v>
      </c>
      <c r="D17" s="9">
        <f t="shared" si="3"/>
        <v>0</v>
      </c>
      <c r="E17" s="9">
        <f t="shared" si="3"/>
        <v>0</v>
      </c>
      <c r="F17" s="30"/>
      <c r="G17" s="9"/>
      <c r="H17" s="9"/>
      <c r="I17" s="18"/>
    </row>
    <row r="18" spans="1:9" ht="51.75" hidden="1" customHeight="1" x14ac:dyDescent="0.25">
      <c r="A18" s="5" t="s">
        <v>25</v>
      </c>
      <c r="B18" s="7">
        <v>0</v>
      </c>
      <c r="C18" s="8">
        <v>130846.7</v>
      </c>
      <c r="D18" s="8"/>
      <c r="E18" s="8"/>
      <c r="F18" s="31"/>
      <c r="G18" s="8"/>
      <c r="H18" s="8"/>
      <c r="I18" s="18"/>
    </row>
    <row r="19" spans="1:9" ht="66" customHeight="1" x14ac:dyDescent="0.25">
      <c r="A19" s="11" t="s">
        <v>86</v>
      </c>
      <c r="B19" s="7">
        <v>0</v>
      </c>
      <c r="C19" s="8">
        <v>0</v>
      </c>
      <c r="D19" s="7">
        <v>100000</v>
      </c>
      <c r="E19" s="7">
        <v>0</v>
      </c>
      <c r="F19" s="29"/>
      <c r="G19" s="7"/>
      <c r="H19" s="7"/>
      <c r="I19" s="18"/>
    </row>
    <row r="20" spans="1:9" ht="51.75" customHeight="1" x14ac:dyDescent="0.25">
      <c r="A20" s="10" t="s">
        <v>87</v>
      </c>
      <c r="B20" s="8">
        <v>15122.7</v>
      </c>
      <c r="C20" s="8"/>
      <c r="D20" s="8"/>
      <c r="E20" s="8"/>
      <c r="F20" s="29"/>
      <c r="G20" s="8"/>
      <c r="H20" s="8"/>
      <c r="I20" s="18"/>
    </row>
    <row r="21" spans="1:9" ht="51.75" customHeight="1" x14ac:dyDescent="0.25">
      <c r="A21" s="10" t="s">
        <v>88</v>
      </c>
      <c r="B21" s="8">
        <f>B22+B25</f>
        <v>447878.8</v>
      </c>
      <c r="C21" s="8">
        <f>C22+C25</f>
        <v>969638.2</v>
      </c>
      <c r="D21" s="8">
        <f>D22+D25</f>
        <v>1000000</v>
      </c>
      <c r="E21" s="8">
        <f>E22+E25</f>
        <v>1000000</v>
      </c>
      <c r="F21" s="27" t="s">
        <v>19</v>
      </c>
      <c r="G21" s="19" t="s">
        <v>41</v>
      </c>
      <c r="H21" s="19" t="s">
        <v>65</v>
      </c>
      <c r="I21" s="20" t="s">
        <v>66</v>
      </c>
    </row>
    <row r="22" spans="1:9" ht="51.75" customHeight="1" x14ac:dyDescent="0.25">
      <c r="A22" s="5" t="s">
        <v>89</v>
      </c>
      <c r="B22" s="8">
        <f>B23+B24</f>
        <v>446700</v>
      </c>
      <c r="C22" s="8">
        <f t="shared" ref="C22:E22" si="4">C23+C24</f>
        <v>969638.2</v>
      </c>
      <c r="D22" s="8">
        <f t="shared" si="4"/>
        <v>1000000</v>
      </c>
      <c r="E22" s="8">
        <f t="shared" si="4"/>
        <v>1000000</v>
      </c>
      <c r="F22" s="29"/>
      <c r="G22" s="8"/>
      <c r="H22" s="8"/>
      <c r="I22" s="18"/>
    </row>
    <row r="23" spans="1:9" ht="88.5" customHeight="1" x14ac:dyDescent="0.25">
      <c r="A23" s="5" t="s">
        <v>90</v>
      </c>
      <c r="B23" s="8">
        <v>406700</v>
      </c>
      <c r="C23" s="8">
        <v>900000</v>
      </c>
      <c r="D23" s="8">
        <v>900000</v>
      </c>
      <c r="E23" s="8">
        <v>900000</v>
      </c>
      <c r="F23" s="29"/>
      <c r="G23" s="8"/>
      <c r="H23" s="8"/>
      <c r="I23" s="8"/>
    </row>
    <row r="24" spans="1:9" ht="70.5" customHeight="1" x14ac:dyDescent="0.25">
      <c r="A24" s="5" t="s">
        <v>91</v>
      </c>
      <c r="B24" s="8">
        <v>40000</v>
      </c>
      <c r="C24" s="8">
        <f>100000-30361.8</f>
        <v>69638.2</v>
      </c>
      <c r="D24" s="8">
        <v>100000</v>
      </c>
      <c r="E24" s="8">
        <v>100000</v>
      </c>
      <c r="F24" s="29"/>
      <c r="G24" s="8"/>
      <c r="H24" s="8"/>
      <c r="I24" s="8"/>
    </row>
    <row r="25" spans="1:9" ht="78.75" customHeight="1" x14ac:dyDescent="0.25">
      <c r="A25" s="12" t="s">
        <v>92</v>
      </c>
      <c r="B25" s="7">
        <v>1178.8</v>
      </c>
      <c r="C25" s="7">
        <v>0</v>
      </c>
      <c r="D25" s="7">
        <v>0</v>
      </c>
      <c r="E25" s="7">
        <v>0</v>
      </c>
      <c r="F25" s="30"/>
      <c r="G25" s="7"/>
      <c r="H25" s="7"/>
      <c r="I25" s="18"/>
    </row>
    <row r="26" spans="1:9" s="4" customFormat="1" ht="51.75" customHeight="1" x14ac:dyDescent="0.25">
      <c r="A26" s="12" t="s">
        <v>93</v>
      </c>
      <c r="B26" s="8">
        <f>B27+B28+B29+B30</f>
        <v>0</v>
      </c>
      <c r="C26" s="8">
        <f>C27+C28+C29+C30</f>
        <v>219852.09999999998</v>
      </c>
      <c r="D26" s="8">
        <f t="shared" ref="D26:E26" si="5">D27+D28+D29+D30</f>
        <v>310663.2</v>
      </c>
      <c r="E26" s="8">
        <f t="shared" si="5"/>
        <v>375587.9</v>
      </c>
      <c r="F26" s="27"/>
      <c r="G26" s="21"/>
      <c r="H26" s="21"/>
      <c r="I26" s="21"/>
    </row>
    <row r="27" spans="1:9" ht="71.25" customHeight="1" x14ac:dyDescent="0.25">
      <c r="A27" s="11" t="s">
        <v>94</v>
      </c>
      <c r="B27" s="6"/>
      <c r="C27" s="8">
        <v>60427</v>
      </c>
      <c r="D27" s="8">
        <v>266421.5</v>
      </c>
      <c r="E27" s="8">
        <v>368707.2</v>
      </c>
      <c r="F27" s="5"/>
      <c r="G27" s="8"/>
      <c r="H27" s="8"/>
      <c r="I27" s="18"/>
    </row>
    <row r="28" spans="1:9" ht="51.75" customHeight="1" x14ac:dyDescent="0.25">
      <c r="A28" s="12" t="s">
        <v>95</v>
      </c>
      <c r="B28" s="6"/>
      <c r="C28" s="8">
        <v>13878.9</v>
      </c>
      <c r="D28" s="8">
        <v>44241.7</v>
      </c>
      <c r="E28" s="8">
        <v>6880.7</v>
      </c>
      <c r="F28" s="5"/>
      <c r="G28" s="8"/>
      <c r="H28" s="8"/>
      <c r="I28" s="18"/>
    </row>
    <row r="29" spans="1:9" ht="51.75" customHeight="1" x14ac:dyDescent="0.25">
      <c r="A29" s="12" t="s">
        <v>96</v>
      </c>
      <c r="B29" s="6"/>
      <c r="C29" s="8">
        <v>40468</v>
      </c>
      <c r="D29" s="8">
        <v>0</v>
      </c>
      <c r="E29" s="8">
        <v>0</v>
      </c>
      <c r="F29" s="5"/>
      <c r="G29" s="8"/>
      <c r="H29" s="8"/>
      <c r="I29" s="18"/>
    </row>
    <row r="30" spans="1:9" ht="70.5" customHeight="1" x14ac:dyDescent="0.25">
      <c r="A30" s="12" t="s">
        <v>97</v>
      </c>
      <c r="B30" s="8"/>
      <c r="C30" s="8">
        <v>105078.2</v>
      </c>
      <c r="D30" s="8">
        <v>0</v>
      </c>
      <c r="E30" s="8">
        <v>0</v>
      </c>
      <c r="F30" s="29"/>
      <c r="G30" s="8"/>
      <c r="H30" s="8"/>
      <c r="I30" s="18"/>
    </row>
    <row r="31" spans="1:9" ht="51.75" customHeight="1" x14ac:dyDescent="0.25">
      <c r="A31" s="10" t="s">
        <v>5</v>
      </c>
      <c r="B31" s="8">
        <f>B32+B34</f>
        <v>50540</v>
      </c>
      <c r="C31" s="8">
        <f>C32+C34</f>
        <v>235640</v>
      </c>
      <c r="D31" s="8">
        <f>D32+D34</f>
        <v>231990</v>
      </c>
      <c r="E31" s="8">
        <f>E32+E34</f>
        <v>205990</v>
      </c>
      <c r="F31" s="32" t="s">
        <v>11</v>
      </c>
      <c r="G31" s="16" t="s">
        <v>42</v>
      </c>
      <c r="H31" s="16" t="s">
        <v>43</v>
      </c>
      <c r="I31" s="16" t="s">
        <v>44</v>
      </c>
    </row>
    <row r="32" spans="1:9" s="4" customFormat="1" ht="51.75" customHeight="1" x14ac:dyDescent="0.25">
      <c r="A32" s="10" t="s">
        <v>98</v>
      </c>
      <c r="B32" s="8">
        <f>B33</f>
        <v>0</v>
      </c>
      <c r="C32" s="8">
        <f t="shared" ref="C32:E32" si="6">C33</f>
        <v>5100</v>
      </c>
      <c r="D32" s="8">
        <f t="shared" si="6"/>
        <v>2450</v>
      </c>
      <c r="E32" s="8">
        <f t="shared" si="6"/>
        <v>2450</v>
      </c>
      <c r="F32" s="27" t="s">
        <v>12</v>
      </c>
      <c r="G32" s="16" t="s">
        <v>45</v>
      </c>
      <c r="H32" s="16" t="s">
        <v>46</v>
      </c>
      <c r="I32" s="16" t="s">
        <v>47</v>
      </c>
    </row>
    <row r="33" spans="1:9" ht="51.75" customHeight="1" x14ac:dyDescent="0.25">
      <c r="A33" s="11" t="s">
        <v>99</v>
      </c>
      <c r="B33" s="8">
        <v>0</v>
      </c>
      <c r="C33" s="8">
        <v>5100</v>
      </c>
      <c r="D33" s="8">
        <v>2450</v>
      </c>
      <c r="E33" s="8">
        <v>2450</v>
      </c>
      <c r="F33" s="27"/>
      <c r="G33" s="22"/>
      <c r="H33" s="22"/>
      <c r="I33" s="23"/>
    </row>
    <row r="34" spans="1:9" ht="51.75" customHeight="1" x14ac:dyDescent="0.25">
      <c r="A34" s="37" t="s">
        <v>100</v>
      </c>
      <c r="B34" s="40">
        <f>B37+B38+B39+B40</f>
        <v>50540</v>
      </c>
      <c r="C34" s="40">
        <f t="shared" ref="C34:E34" si="7">C37+C38+C39+C40</f>
        <v>230540</v>
      </c>
      <c r="D34" s="40">
        <f t="shared" si="7"/>
        <v>229540</v>
      </c>
      <c r="E34" s="40">
        <f t="shared" si="7"/>
        <v>203540</v>
      </c>
      <c r="F34" s="33" t="s">
        <v>26</v>
      </c>
      <c r="G34" s="24" t="s">
        <v>48</v>
      </c>
      <c r="H34" s="24" t="s">
        <v>49</v>
      </c>
      <c r="I34" s="24" t="s">
        <v>50</v>
      </c>
    </row>
    <row r="35" spans="1:9" ht="51.75" customHeight="1" x14ac:dyDescent="0.25">
      <c r="A35" s="38"/>
      <c r="B35" s="41"/>
      <c r="C35" s="41"/>
      <c r="D35" s="41"/>
      <c r="E35" s="41"/>
      <c r="F35" s="33" t="s">
        <v>21</v>
      </c>
      <c r="G35" s="25"/>
      <c r="H35" s="25"/>
      <c r="I35" s="26"/>
    </row>
    <row r="36" spans="1:9" ht="51.75" customHeight="1" x14ac:dyDescent="0.25">
      <c r="A36" s="39"/>
      <c r="B36" s="42"/>
      <c r="C36" s="42"/>
      <c r="D36" s="42"/>
      <c r="E36" s="42"/>
      <c r="F36" s="33" t="s">
        <v>27</v>
      </c>
      <c r="G36" s="26" t="s">
        <v>53</v>
      </c>
      <c r="H36" s="26" t="s">
        <v>52</v>
      </c>
      <c r="I36" s="26" t="s">
        <v>51</v>
      </c>
    </row>
    <row r="37" spans="1:9" ht="51.75" customHeight="1" x14ac:dyDescent="0.25">
      <c r="A37" s="11" t="s">
        <v>101</v>
      </c>
      <c r="B37" s="8">
        <v>3540</v>
      </c>
      <c r="C37" s="8">
        <v>3540</v>
      </c>
      <c r="D37" s="8">
        <v>3540</v>
      </c>
      <c r="E37" s="8">
        <v>3540</v>
      </c>
      <c r="F37" s="29"/>
      <c r="G37" s="8"/>
      <c r="H37" s="8"/>
      <c r="I37" s="18"/>
    </row>
    <row r="38" spans="1:9" ht="66.75" customHeight="1" x14ac:dyDescent="0.25">
      <c r="A38" s="12" t="s">
        <v>102</v>
      </c>
      <c r="B38" s="8">
        <v>27000</v>
      </c>
      <c r="C38" s="8">
        <v>27000</v>
      </c>
      <c r="D38" s="8">
        <v>26000</v>
      </c>
      <c r="E38" s="8">
        <v>0</v>
      </c>
      <c r="F38" s="29"/>
      <c r="G38" s="8"/>
      <c r="H38" s="8"/>
      <c r="I38" s="18"/>
    </row>
    <row r="39" spans="1:9" ht="51.75" customHeight="1" x14ac:dyDescent="0.25">
      <c r="A39" s="11" t="s">
        <v>103</v>
      </c>
      <c r="B39" s="8">
        <v>20000</v>
      </c>
      <c r="C39" s="8"/>
      <c r="D39" s="8"/>
      <c r="E39" s="8"/>
      <c r="F39" s="29"/>
      <c r="G39" s="8"/>
      <c r="H39" s="8"/>
      <c r="I39" s="18"/>
    </row>
    <row r="40" spans="1:9" ht="51.75" customHeight="1" x14ac:dyDescent="0.25">
      <c r="A40" s="12" t="s">
        <v>104</v>
      </c>
      <c r="B40" s="8">
        <v>0</v>
      </c>
      <c r="C40" s="8">
        <v>200000</v>
      </c>
      <c r="D40" s="8">
        <v>200000</v>
      </c>
      <c r="E40" s="8">
        <v>200000</v>
      </c>
      <c r="F40" s="29"/>
      <c r="G40" s="8"/>
      <c r="H40" s="8"/>
      <c r="I40" s="18"/>
    </row>
    <row r="41" spans="1:9" s="4" customFormat="1" ht="51.75" customHeight="1" x14ac:dyDescent="0.25">
      <c r="A41" s="10" t="s">
        <v>6</v>
      </c>
      <c r="B41" s="22">
        <f>B43+B46+B48</f>
        <v>342144.1</v>
      </c>
      <c r="C41" s="22">
        <f t="shared" ref="C41:E41" si="8">C43+C46+C48</f>
        <v>477144.1</v>
      </c>
      <c r="D41" s="22">
        <f t="shared" si="8"/>
        <v>342144.1</v>
      </c>
      <c r="E41" s="22">
        <f t="shared" si="8"/>
        <v>342144.1</v>
      </c>
      <c r="F41" s="27" t="s">
        <v>22</v>
      </c>
      <c r="G41" s="16" t="s">
        <v>67</v>
      </c>
      <c r="H41" s="16" t="s">
        <v>68</v>
      </c>
      <c r="I41" s="16" t="s">
        <v>69</v>
      </c>
    </row>
    <row r="42" spans="1:9" s="4" customFormat="1" ht="51.75" customHeight="1" x14ac:dyDescent="0.25">
      <c r="A42" s="10"/>
      <c r="B42" s="22"/>
      <c r="C42" s="22"/>
      <c r="D42" s="22"/>
      <c r="E42" s="22"/>
      <c r="F42" s="27" t="s">
        <v>13</v>
      </c>
      <c r="G42" s="35"/>
      <c r="H42" s="35"/>
      <c r="I42" s="36"/>
    </row>
    <row r="43" spans="1:9" s="4" customFormat="1" ht="51.75" customHeight="1" x14ac:dyDescent="0.25">
      <c r="A43" s="37" t="s">
        <v>72</v>
      </c>
      <c r="B43" s="40">
        <f>B45</f>
        <v>332934.3</v>
      </c>
      <c r="C43" s="40">
        <f>C45</f>
        <v>332934.3</v>
      </c>
      <c r="D43" s="40">
        <f t="shared" ref="D43:E43" si="9">D45</f>
        <v>332934.3</v>
      </c>
      <c r="E43" s="40">
        <f t="shared" si="9"/>
        <v>332934.3</v>
      </c>
      <c r="F43" s="27" t="s">
        <v>14</v>
      </c>
      <c r="G43" s="16" t="s">
        <v>57</v>
      </c>
      <c r="H43" s="16" t="s">
        <v>58</v>
      </c>
      <c r="I43" s="16" t="s">
        <v>59</v>
      </c>
    </row>
    <row r="44" spans="1:9" s="4" customFormat="1" ht="51.75" customHeight="1" x14ac:dyDescent="0.25">
      <c r="A44" s="39"/>
      <c r="B44" s="42"/>
      <c r="C44" s="42"/>
      <c r="D44" s="42"/>
      <c r="E44" s="42"/>
      <c r="F44" s="27" t="s">
        <v>15</v>
      </c>
      <c r="G44" s="16" t="s">
        <v>60</v>
      </c>
      <c r="H44" s="16" t="s">
        <v>61</v>
      </c>
      <c r="I44" s="16" t="s">
        <v>62</v>
      </c>
    </row>
    <row r="45" spans="1:9" ht="51.75" customHeight="1" x14ac:dyDescent="0.25">
      <c r="A45" s="10" t="s">
        <v>73</v>
      </c>
      <c r="B45" s="8">
        <v>332934.3</v>
      </c>
      <c r="C45" s="8">
        <v>332934.3</v>
      </c>
      <c r="D45" s="8">
        <v>332934.3</v>
      </c>
      <c r="E45" s="8">
        <v>332934.3</v>
      </c>
      <c r="F45" s="29"/>
      <c r="G45" s="8"/>
      <c r="H45" s="8"/>
      <c r="I45" s="18"/>
    </row>
    <row r="46" spans="1:9" s="4" customFormat="1" ht="51.75" customHeight="1" x14ac:dyDescent="0.25">
      <c r="A46" s="10" t="s">
        <v>74</v>
      </c>
      <c r="B46" s="8">
        <f>B47</f>
        <v>9209.7999999999993</v>
      </c>
      <c r="C46" s="8">
        <f>C47</f>
        <v>9209.7999999999993</v>
      </c>
      <c r="D46" s="8">
        <f t="shared" ref="D46:E46" si="10">D47</f>
        <v>9209.7999999999993</v>
      </c>
      <c r="E46" s="8">
        <f t="shared" si="10"/>
        <v>9209.7999999999993</v>
      </c>
      <c r="F46" s="27" t="s">
        <v>13</v>
      </c>
      <c r="G46" s="16" t="s">
        <v>63</v>
      </c>
      <c r="H46" s="16" t="s">
        <v>64</v>
      </c>
      <c r="I46" s="16" t="s">
        <v>70</v>
      </c>
    </row>
    <row r="47" spans="1:9" ht="51.75" customHeight="1" x14ac:dyDescent="0.25">
      <c r="A47" s="10" t="s">
        <v>75</v>
      </c>
      <c r="B47" s="8">
        <v>9209.7999999999993</v>
      </c>
      <c r="C47" s="8">
        <v>9209.7999999999993</v>
      </c>
      <c r="D47" s="8">
        <v>9209.7999999999993</v>
      </c>
      <c r="E47" s="8">
        <v>9209.7999999999993</v>
      </c>
      <c r="F47" s="29"/>
      <c r="G47" s="8"/>
      <c r="H47" s="8"/>
      <c r="I47" s="18"/>
    </row>
    <row r="48" spans="1:9" ht="51.75" customHeight="1" x14ac:dyDescent="0.25">
      <c r="A48" s="10" t="s">
        <v>105</v>
      </c>
      <c r="B48" s="8">
        <f>B49</f>
        <v>0</v>
      </c>
      <c r="C48" s="8">
        <f>C49</f>
        <v>135000</v>
      </c>
      <c r="D48" s="8">
        <f t="shared" ref="D48:E48" si="11">D49</f>
        <v>0</v>
      </c>
      <c r="E48" s="8">
        <f t="shared" si="11"/>
        <v>0</v>
      </c>
      <c r="F48" s="27"/>
      <c r="G48" s="8"/>
      <c r="H48" s="8"/>
      <c r="I48" s="18"/>
    </row>
    <row r="49" spans="1:9" ht="51.75" customHeight="1" x14ac:dyDescent="0.25">
      <c r="A49" s="10" t="s">
        <v>106</v>
      </c>
      <c r="B49" s="9">
        <v>0</v>
      </c>
      <c r="C49" s="8">
        <v>135000</v>
      </c>
      <c r="D49" s="8">
        <v>0</v>
      </c>
      <c r="E49" s="8">
        <v>0</v>
      </c>
      <c r="F49" s="31"/>
      <c r="G49" s="8"/>
      <c r="H49" s="8"/>
      <c r="I49" s="18"/>
    </row>
    <row r="50" spans="1:9" s="4" customFormat="1" ht="51.75" customHeight="1" x14ac:dyDescent="0.25">
      <c r="A50" s="10" t="s">
        <v>7</v>
      </c>
      <c r="B50" s="8">
        <f>B51+B61+B64</f>
        <v>438158.9</v>
      </c>
      <c r="C50" s="8">
        <f t="shared" ref="C50:E50" si="12">C51+C61+C64</f>
        <v>552892.80000000005</v>
      </c>
      <c r="D50" s="8">
        <f t="shared" si="12"/>
        <v>537893.9</v>
      </c>
      <c r="E50" s="8">
        <f t="shared" si="12"/>
        <v>531881.4</v>
      </c>
      <c r="F50" s="29"/>
      <c r="G50" s="8"/>
      <c r="H50" s="8"/>
      <c r="I50" s="8"/>
    </row>
    <row r="51" spans="1:9" s="4" customFormat="1" ht="63" customHeight="1" x14ac:dyDescent="0.25">
      <c r="A51" s="14" t="s">
        <v>107</v>
      </c>
      <c r="B51" s="8">
        <f>B52+B53+B54+B55+B56+B57+B58+B59+B60</f>
        <v>437940.9</v>
      </c>
      <c r="C51" s="8">
        <f t="shared" ref="C51:E51" si="13">C52+C53+C54+C55+C56+C57+C58+C59+C60</f>
        <v>551361.5</v>
      </c>
      <c r="D51" s="8">
        <f t="shared" si="13"/>
        <v>536173.1</v>
      </c>
      <c r="E51" s="8">
        <f t="shared" si="13"/>
        <v>530160.6</v>
      </c>
      <c r="F51" s="27" t="s">
        <v>16</v>
      </c>
      <c r="G51" s="16" t="s">
        <v>54</v>
      </c>
      <c r="H51" s="16" t="s">
        <v>55</v>
      </c>
      <c r="I51" s="16" t="s">
        <v>56</v>
      </c>
    </row>
    <row r="52" spans="1:9" ht="78" customHeight="1" x14ac:dyDescent="0.25">
      <c r="A52" s="13" t="s">
        <v>108</v>
      </c>
      <c r="B52" s="8">
        <v>69055.199999999997</v>
      </c>
      <c r="C52" s="8">
        <v>79350.600000000006</v>
      </c>
      <c r="D52" s="8">
        <v>78572.2</v>
      </c>
      <c r="E52" s="8">
        <v>77168.899999999994</v>
      </c>
      <c r="F52" s="29"/>
      <c r="G52" s="8"/>
      <c r="H52" s="8"/>
      <c r="I52" s="18"/>
    </row>
    <row r="53" spans="1:9" ht="79.5" customHeight="1" x14ac:dyDescent="0.25">
      <c r="A53" s="5" t="s">
        <v>109</v>
      </c>
      <c r="B53" s="8">
        <v>61262</v>
      </c>
      <c r="C53" s="8">
        <v>49875.5</v>
      </c>
      <c r="D53" s="8">
        <v>53438</v>
      </c>
      <c r="E53" s="8">
        <v>50384.4</v>
      </c>
      <c r="F53" s="29"/>
      <c r="G53" s="8"/>
      <c r="H53" s="8"/>
      <c r="I53" s="18"/>
    </row>
    <row r="54" spans="1:9" ht="51.75" customHeight="1" x14ac:dyDescent="0.25">
      <c r="A54" s="10" t="s">
        <v>110</v>
      </c>
      <c r="B54" s="8">
        <v>0</v>
      </c>
      <c r="C54" s="8">
        <v>39808</v>
      </c>
      <c r="D54" s="8">
        <v>29302.3</v>
      </c>
      <c r="E54" s="8">
        <v>33477.300000000003</v>
      </c>
      <c r="F54" s="29"/>
      <c r="G54" s="8"/>
      <c r="H54" s="8"/>
      <c r="I54" s="18"/>
    </row>
    <row r="55" spans="1:9" ht="51.75" customHeight="1" x14ac:dyDescent="0.25">
      <c r="A55" s="14" t="s">
        <v>111</v>
      </c>
      <c r="B55" s="8">
        <v>298925.90000000002</v>
      </c>
      <c r="C55" s="8">
        <v>331712.8</v>
      </c>
      <c r="D55" s="8">
        <v>329080.59999999998</v>
      </c>
      <c r="E55" s="8">
        <v>328425</v>
      </c>
      <c r="F55" s="29"/>
      <c r="G55" s="8"/>
      <c r="H55" s="8"/>
      <c r="I55" s="18"/>
    </row>
    <row r="56" spans="1:9" ht="65.25" customHeight="1" x14ac:dyDescent="0.25">
      <c r="A56" s="13" t="s">
        <v>76</v>
      </c>
      <c r="B56" s="8">
        <v>2217.8000000000002</v>
      </c>
      <c r="C56" s="8">
        <v>2000</v>
      </c>
      <c r="D56" s="8">
        <v>0</v>
      </c>
      <c r="E56" s="8">
        <v>0</v>
      </c>
      <c r="F56" s="29"/>
      <c r="G56" s="8"/>
      <c r="H56" s="8"/>
      <c r="I56" s="18"/>
    </row>
    <row r="57" spans="1:9" ht="51.75" customHeight="1" x14ac:dyDescent="0.25">
      <c r="A57" s="14" t="s">
        <v>77</v>
      </c>
      <c r="B57" s="8">
        <v>150</v>
      </c>
      <c r="C57" s="8"/>
      <c r="D57" s="8"/>
      <c r="E57" s="8"/>
      <c r="F57" s="29"/>
      <c r="G57" s="8"/>
      <c r="H57" s="8"/>
      <c r="I57" s="18"/>
    </row>
    <row r="58" spans="1:9" ht="51.75" customHeight="1" x14ac:dyDescent="0.25">
      <c r="A58" s="14" t="s">
        <v>112</v>
      </c>
      <c r="B58" s="8">
        <v>6330</v>
      </c>
      <c r="C58" s="8">
        <v>6630</v>
      </c>
      <c r="D58" s="8">
        <v>6630</v>
      </c>
      <c r="E58" s="8">
        <v>6630</v>
      </c>
      <c r="F58" s="29"/>
      <c r="G58" s="8"/>
      <c r="H58" s="8"/>
      <c r="I58" s="18"/>
    </row>
    <row r="59" spans="1:9" ht="51.75" customHeight="1" x14ac:dyDescent="0.25">
      <c r="A59" s="14" t="s">
        <v>113</v>
      </c>
      <c r="B59" s="8"/>
      <c r="C59" s="8">
        <v>7200</v>
      </c>
      <c r="D59" s="8">
        <v>7200</v>
      </c>
      <c r="E59" s="8">
        <v>7200</v>
      </c>
      <c r="F59" s="29"/>
      <c r="G59" s="8"/>
      <c r="H59" s="8"/>
      <c r="I59" s="18"/>
    </row>
    <row r="60" spans="1:9" ht="51.75" customHeight="1" x14ac:dyDescent="0.25">
      <c r="A60" s="13" t="s">
        <v>114</v>
      </c>
      <c r="B60" s="6"/>
      <c r="C60" s="8">
        <v>34784.6</v>
      </c>
      <c r="D60" s="8">
        <v>31950</v>
      </c>
      <c r="E60" s="8">
        <v>26875</v>
      </c>
      <c r="F60" s="5"/>
      <c r="G60" s="8"/>
      <c r="H60" s="8"/>
      <c r="I60" s="18"/>
    </row>
    <row r="61" spans="1:9" s="4" customFormat="1" ht="51.75" customHeight="1" x14ac:dyDescent="0.25">
      <c r="A61" s="13" t="s">
        <v>115</v>
      </c>
      <c r="B61" s="8">
        <f>B62+B63</f>
        <v>140</v>
      </c>
      <c r="C61" s="8">
        <f>C62+C63</f>
        <v>1490</v>
      </c>
      <c r="D61" s="8">
        <f t="shared" ref="D61:E61" si="14">D62+D63</f>
        <v>1490</v>
      </c>
      <c r="E61" s="8">
        <f t="shared" si="14"/>
        <v>1490</v>
      </c>
      <c r="F61" s="29"/>
      <c r="G61" s="8"/>
      <c r="H61" s="8"/>
      <c r="I61" s="18"/>
    </row>
    <row r="62" spans="1:9" ht="67.5" customHeight="1" x14ac:dyDescent="0.25">
      <c r="A62" s="13" t="s">
        <v>116</v>
      </c>
      <c r="B62" s="8">
        <v>140</v>
      </c>
      <c r="C62" s="8">
        <v>140</v>
      </c>
      <c r="D62" s="8">
        <v>140</v>
      </c>
      <c r="E62" s="8">
        <v>140</v>
      </c>
      <c r="F62" s="29"/>
      <c r="G62" s="8"/>
      <c r="H62" s="8"/>
      <c r="I62" s="18"/>
    </row>
    <row r="63" spans="1:9" ht="51.75" customHeight="1" x14ac:dyDescent="0.25">
      <c r="A63" s="15" t="s">
        <v>117</v>
      </c>
      <c r="B63" s="6"/>
      <c r="C63" s="8">
        <v>1350</v>
      </c>
      <c r="D63" s="8">
        <v>1350</v>
      </c>
      <c r="E63" s="8">
        <v>1350</v>
      </c>
      <c r="F63" s="5"/>
      <c r="G63" s="8"/>
      <c r="H63" s="8"/>
      <c r="I63" s="18"/>
    </row>
    <row r="64" spans="1:9" s="4" customFormat="1" ht="51.75" customHeight="1" x14ac:dyDescent="0.25">
      <c r="A64" s="13" t="s">
        <v>118</v>
      </c>
      <c r="B64" s="8">
        <f>B65</f>
        <v>78</v>
      </c>
      <c r="C64" s="8">
        <f>C65</f>
        <v>41.3</v>
      </c>
      <c r="D64" s="8">
        <f t="shared" ref="D64:E64" si="15">D65</f>
        <v>230.8</v>
      </c>
      <c r="E64" s="8">
        <f t="shared" si="15"/>
        <v>230.8</v>
      </c>
      <c r="F64" s="29"/>
      <c r="G64" s="8"/>
      <c r="H64" s="8"/>
      <c r="I64" s="18"/>
    </row>
    <row r="65" spans="1:9" ht="51.75" customHeight="1" x14ac:dyDescent="0.25">
      <c r="A65" s="13" t="s">
        <v>119</v>
      </c>
      <c r="B65" s="8">
        <v>78</v>
      </c>
      <c r="C65" s="8">
        <v>41.3</v>
      </c>
      <c r="D65" s="8">
        <v>230.8</v>
      </c>
      <c r="E65" s="8">
        <v>230.8</v>
      </c>
      <c r="F65" s="29"/>
      <c r="G65" s="8"/>
      <c r="H65" s="8"/>
      <c r="I65" s="18"/>
    </row>
  </sheetData>
  <autoFilter ref="A6:E65"/>
  <mergeCells count="22">
    <mergeCell ref="G1:I1"/>
    <mergeCell ref="A43:A44"/>
    <mergeCell ref="B43:B44"/>
    <mergeCell ref="C43:C44"/>
    <mergeCell ref="D43:D44"/>
    <mergeCell ref="E43:E44"/>
    <mergeCell ref="G4:I4"/>
    <mergeCell ref="A2:I2"/>
    <mergeCell ref="A7:A8"/>
    <mergeCell ref="B7:B8"/>
    <mergeCell ref="C7:C8"/>
    <mergeCell ref="D7:D8"/>
    <mergeCell ref="E7:E8"/>
    <mergeCell ref="B4:E4"/>
    <mergeCell ref="F4:F5"/>
    <mergeCell ref="A4:A5"/>
    <mergeCell ref="G42:I42"/>
    <mergeCell ref="A34:A36"/>
    <mergeCell ref="B34:B36"/>
    <mergeCell ref="C34:C36"/>
    <mergeCell ref="D34:D36"/>
    <mergeCell ref="E34:E36"/>
  </mergeCells>
  <pageMargins left="0" right="0" top="0" bottom="0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Минфин ПК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Бобровская Дарья Дмитриевна</dc:creator>
  <cp:lastModifiedBy>Дворцевая Анна Анатольевна</cp:lastModifiedBy>
  <cp:lastPrinted>2018-09-28T10:37:17Z</cp:lastPrinted>
  <dcterms:created xsi:type="dcterms:W3CDTF">2018-09-11T07:32:49Z</dcterms:created>
  <dcterms:modified xsi:type="dcterms:W3CDTF">2018-09-28T10:37:27Z</dcterms:modified>
</cp:coreProperties>
</file>