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780" windowHeight="11745"/>
  </bookViews>
  <sheets>
    <sheet name="финансирование" sheetId="1" r:id="rId1"/>
  </sheets>
  <definedNames>
    <definedName name="_xlnm._FilterDatabase" localSheetId="0" hidden="1">финансирование!$A$5:$H$85</definedName>
    <definedName name="_xlnm.Print_Titles" localSheetId="0">финансирование!$4:$6</definedName>
    <definedName name="_xlnm.Print_Area" localSheetId="0">финансирование!$D$1:$N$85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1" l="1"/>
  <c r="F44" i="1"/>
  <c r="F51" i="1"/>
  <c r="F60" i="1"/>
  <c r="F71" i="1"/>
  <c r="F76" i="1"/>
  <c r="F79" i="1"/>
  <c r="F83" i="1"/>
  <c r="F58" i="1"/>
  <c r="F54" i="1"/>
  <c r="F40" i="1"/>
  <c r="F48" i="1"/>
  <c r="F13" i="1"/>
  <c r="F27" i="1"/>
  <c r="F23" i="1"/>
  <c r="F10" i="1" l="1"/>
  <c r="F31" i="1"/>
  <c r="F50" i="1"/>
  <c r="F7" i="1" l="1"/>
  <c r="H79" i="1"/>
  <c r="I79" i="1"/>
  <c r="G79" i="1"/>
  <c r="H60" i="1"/>
  <c r="I60" i="1"/>
  <c r="G60" i="1"/>
  <c r="G58" i="1"/>
  <c r="H71" i="1" l="1"/>
  <c r="I71" i="1"/>
  <c r="G71" i="1"/>
  <c r="H40" i="1"/>
  <c r="I40" i="1"/>
  <c r="G40" i="1"/>
  <c r="H32" i="1"/>
  <c r="I32" i="1"/>
  <c r="G32" i="1"/>
  <c r="H83" i="1"/>
  <c r="I83" i="1"/>
  <c r="G83" i="1"/>
  <c r="H54" i="1" l="1"/>
  <c r="I54" i="1"/>
  <c r="G54" i="1"/>
  <c r="H51" i="1"/>
  <c r="I51" i="1"/>
  <c r="G51" i="1"/>
  <c r="H44" i="1"/>
  <c r="H31" i="1" s="1"/>
  <c r="I44" i="1"/>
  <c r="I31" i="1" s="1"/>
  <c r="G44" i="1"/>
  <c r="G31" i="1" s="1"/>
  <c r="G50" i="1" l="1"/>
  <c r="I50" i="1"/>
  <c r="H50" i="1"/>
  <c r="G23" i="1"/>
  <c r="H13" i="1"/>
  <c r="I13" i="1"/>
  <c r="G13" i="1"/>
  <c r="G27" i="1"/>
  <c r="H27" i="1"/>
  <c r="I27" i="1"/>
  <c r="I10" i="1" s="1"/>
  <c r="H10" i="1" l="1"/>
  <c r="G10" i="1"/>
  <c r="G7" i="1" s="1"/>
  <c r="H7" i="1"/>
  <c r="I7" i="1"/>
  <c r="C13" i="1"/>
  <c r="C27" i="1"/>
</calcChain>
</file>

<file path=xl/sharedStrings.xml><?xml version="1.0" encoding="utf-8"?>
<sst xmlns="http://schemas.openxmlformats.org/spreadsheetml/2006/main" count="169" uniqueCount="136">
  <si>
    <t>КЦСР</t>
  </si>
  <si>
    <r>
      <t xml:space="preserve">Наименование структурного элемента государственной программы </t>
    </r>
    <r>
      <rPr>
        <sz val="20"/>
        <rFont val="Times New Roman"/>
        <family val="1"/>
        <charset val="204"/>
      </rPr>
      <t>(программа, подпрограмма, основное мероприятие, направление)</t>
    </r>
  </si>
  <si>
    <t>Ассигнования 2023 год (на 01.04.2023, КБ+ФБ), тыс. рублей</t>
  </si>
  <si>
    <t>Государственная программа Пермского края «Градостроительная и жилищная политика, создание условий для комфортной городской среды»</t>
  </si>
  <si>
    <t>Основное мероприятие 1.8. «Региональный проект «Жилье»</t>
  </si>
  <si>
    <t>09 1 F5 00000</t>
  </si>
  <si>
    <t>Основное мероприятий 1.10  «Региональный проект «Чистая вода»</t>
  </si>
  <si>
    <t>09 1 F5 52430</t>
  </si>
  <si>
    <t>мер опри\тие 1.10.1 "Строительство и реконструкция (модернизация) объектов питьевого водоснабжения"</t>
  </si>
  <si>
    <t>09 3 F2 00000</t>
  </si>
  <si>
    <t>Основное мероприятие 3.4 «Региональный проект «Формирование комфортной городской среды»</t>
  </si>
  <si>
    <t>09 3 F2 55550</t>
  </si>
  <si>
    <t>09 1 03 2Ж160</t>
  </si>
  <si>
    <r>
      <t xml:space="preserve">1.3.1. «Мероприятия по расселению жилищного фонда на территории Пермского края, признанного аварийным после 1 января 2017 г.», </t>
    </r>
    <r>
      <rPr>
        <i/>
        <sz val="20"/>
        <rFont val="Times New Roman"/>
        <family val="1"/>
        <charset val="204"/>
      </rPr>
      <t>в том числе 2 ДопЭка:</t>
    </r>
  </si>
  <si>
    <t>09 1 03 2Ж860</t>
  </si>
  <si>
    <t xml:space="preserve"> 1.3.6 "Мероприятие по расселению жилых помещений, признанных непригодными для проживания, а также жилых помещений, находящихся в многоквартирных домах, признанных аварийными и подлежащими сносу, на территории г. Перми</t>
  </si>
  <si>
    <t>Региональный проект 6 «Развитие коммунально-инженерной инфраструктуры»</t>
  </si>
  <si>
    <t>Количество муниципальных образований, на территории которых улучшено качество коммунальной инфраструктуры, ед.</t>
  </si>
  <si>
    <t>09 2 02 2Ж520</t>
  </si>
  <si>
    <t>Мероприятие 2.2.3. «Улучшение качества систем теплоснабжения на территории муниципальных образований Пермского края», из них:</t>
  </si>
  <si>
    <t>Основное мероприятие 3.2. «Комплексное благоустройство»</t>
  </si>
  <si>
    <t>Региональный проект 7 «Комплексное благоустройство»</t>
  </si>
  <si>
    <t>09 3 03 2Ж410</t>
  </si>
  <si>
    <t>Развитие городского пространства</t>
  </si>
  <si>
    <t>Региональный проект 8 "Восстановление прав граждан-участников долевого строительства"</t>
  </si>
  <si>
    <t>09 2 02 2Ж850</t>
  </si>
  <si>
    <t>Мероприятие 2.2.10 "Возмещение части затрат, связанных с реализацией мероприятий по догазификации в рамках Региональной программы газификации жилищно-коммунального хозяйства, промышленных и иных организаций Пермского края на 2021-2030 годы"</t>
  </si>
  <si>
    <t>-</t>
  </si>
  <si>
    <t>09 4 01 00110</t>
  </si>
  <si>
    <t>Мероприятие 4.1.2 «Содержание государственных органов Пермского края (в том числе органов государственной власти Пермского края)»</t>
  </si>
  <si>
    <t>09 4 01 00090</t>
  </si>
  <si>
    <t>09 4 01 2Ж130</t>
  </si>
  <si>
    <t>Мероприятие 4.1.4 «Проведение мероприятий по привлечению экспертов в сфере тарифного регулирования»</t>
  </si>
  <si>
    <t>2023 год</t>
  </si>
  <si>
    <t>1</t>
  </si>
  <si>
    <t>Наименование  показателя, единица измерения</t>
  </si>
  <si>
    <t>Значение показателя</t>
  </si>
  <si>
    <t xml:space="preserve">2024 год </t>
  </si>
  <si>
    <t xml:space="preserve">2025 год </t>
  </si>
  <si>
    <t>2026 год</t>
  </si>
  <si>
    <t>Доля населения Пермского края, обеспеченного качественной питьевой водой из систем централизованного водоснабжения, %</t>
  </si>
  <si>
    <t>Доля городского населения Пермского края, обеспеченного качественной питьевой водой из систем централизованного водоснабжения, %</t>
  </si>
  <si>
    <t>Комплекс процессных мероприятий 1 «Капитальный ремонт и модернизация жилищного фонда»</t>
  </si>
  <si>
    <t>Комплекс процессных мероприятий 5 «Обеспечение деятельности (оказание услуг, выполнение работ) Министерства жилищно-коммунального хозяйства и благоустройства Пермского края, а также подведомственных государственных учреждений (организаций)»</t>
  </si>
  <si>
    <t>Комплекс процессных мероприятий 6 «Обеспечение деятельности (оказание услуг, выполнение работ) Министерства тарифного регулирования и энергетики Пермского края»</t>
  </si>
  <si>
    <t>Комплекс процессных мероприятий 7 «Обеспечение деятельности (оказание услуг, выполнение работ) Инспекции государственного строительного надзора Пермского края»</t>
  </si>
  <si>
    <t>Количество семей, улучшивших жилищные условия, млн семей</t>
  </si>
  <si>
    <t>Индекс качества городской среды, балл</t>
  </si>
  <si>
    <t>Доля объема закупок оборудования, имеющего российское происхождение, в том числе оборудования, закупаемого при выполнении работ. в общем объеме оборудования, закупленного в рамках реализации мероприятий государственных (муниципальных) программ современной городской среды, %</t>
  </si>
  <si>
    <t>Количество граждан, переселенных из жилищного фонда, признанного непригодным для проживания вследствие техногенной аварии на руднике БКПРУ-1 ПАО «Уралкалий» в г. Березники после 01 января 2022 г., чел.</t>
  </si>
  <si>
    <r>
      <t>Наименование осударственной программы, структурного элемента,</t>
    </r>
    <r>
      <rPr>
        <i/>
        <sz val="20"/>
        <rFont val="Times New Roman"/>
        <family val="1"/>
        <charset val="204"/>
      </rPr>
      <t xml:space="preserve"> направления расходов)</t>
    </r>
  </si>
  <si>
    <t>х</t>
  </si>
  <si>
    <t>Региональные проекты в рамках национальных проектов</t>
  </si>
  <si>
    <t>I</t>
  </si>
  <si>
    <t>II</t>
  </si>
  <si>
    <t>Региональный проект 1 «Жилье»</t>
  </si>
  <si>
    <t>Региональные проекты</t>
  </si>
  <si>
    <t>Региональный проект 5 «Расселение аварийного жилищного фонда на территории Пермского края»</t>
  </si>
  <si>
    <t>Направление 5.1 "Реализация региональной адресной программы по переселению граждан из жилищного фонда на территории Пермского края, признанного аварийным после 1 января 2017 года"</t>
  </si>
  <si>
    <t>Направление 5.2. "Мероприятие по расселению жилищного фонда на территории Пермского края, признанного аварийным после 01 января 2017 года, в целях предотвращения чрезвычайных ситуаций"</t>
  </si>
  <si>
    <t>Направление 5.3. "Мероприятие по расселению жилых помещений, признанных непригодными для проживания, а также жилых помещений, находящихся в многоквартирных домах, признанных аварийными и подлежащими сносу, на территории г. Перми "</t>
  </si>
  <si>
    <t xml:space="preserve">Направление 5.4. "Мероприятие по переселению граждан из жилищного фонда, признанного непригодным для проживания вследствие техногенной аварии на руднике БКПРУ-1 публичного акционерного общества "Уралкалий" в г. Березники после 01 января 2022 года, за счет средств краевого бюджета" </t>
  </si>
  <si>
    <t xml:space="preserve">Направление 5.5. "Мероприятие по переселению граждан из жилищного фонда, признанного непригодным для проживания вследствие техногенной аварии на руднике БКПРУ-1 публичного акционерного общества "Уралкалий" в г. Березники после 01 января 2022 года, за счет средств ПАО "Уралкалий" </t>
  </si>
  <si>
    <t>Направление 6.1. "Улучшение качества систем теплоснабжения на территории муниципальных образований Пермского края"</t>
  </si>
  <si>
    <t>Направление 6.2. "Плата концедента по концессионным соглашениям в отношении объектов системтеплоснабжения, водоснабжения и водоотведения на территориях муниципальных образований Пермского края, предназначенной для обеспечения части расходов по созданию (или) реконструкции объекта концессионного соглашения"</t>
  </si>
  <si>
    <t>Направление 6.3. "Обеспечение мероприятий по модернизации систем коммунальной инфраструктуры</t>
  </si>
  <si>
    <t>Направление 7.1. "Развитие городского пространства"</t>
  </si>
  <si>
    <t>Направление 7.2. "Поддержка муниципальных программ формирования современной городской среды (расходы, не софинансируемые из федерального бюджета)"</t>
  </si>
  <si>
    <t>Направление 7.3. "Создание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среды"</t>
  </si>
  <si>
    <t>Направление 8.1. «Имущественный взнос Пермского края в имущество публично-правовой компании «Фонд развития территорий»»</t>
  </si>
  <si>
    <t>Комплексы процессных мероприятий</t>
  </si>
  <si>
    <t>Направление 1.1. "Капитальный ремонт общего имущества в многоквартирных домах на территории Пермского края"</t>
  </si>
  <si>
    <t>Направление 1.2. "Капитальный ремонт многоквартирных домов на территории Пермского края"</t>
  </si>
  <si>
    <t>Направление 2.1. "Обеспечение деятельности (оказание услуг, выполнение работ) государственных учреждений (организаций)"</t>
  </si>
  <si>
    <t xml:space="preserve">Направление 2.2. Внесение  изменений в генеральные планы, правила землепользования и застройки муниципальных образований Пермского края </t>
  </si>
  <si>
    <t>Направление 2.3. Подготовка генеральных планов, Правил землепользования и застройки муниципальных образований Пермского края</t>
  </si>
  <si>
    <t>Комплекс процессных мероприятий 3 "Реализация мероприятий по догазификации"</t>
  </si>
  <si>
    <t>Направление 3.1 "Возмещение части затрат, связанных с реализацией мероприятий по догазификации в рамках Региональной программы газификации жилищно-коммунального хозяйства, промышленных и иных организаций Пермского края на 2021-2030 годы"</t>
  </si>
  <si>
    <t>Комплекс процессных мероприятий 4 "Обеспечение деятельности (оказание услуг, выполнение работ) Министерства строительства Пермского края, а также подведомственных государственных учреждений (организаций)"</t>
  </si>
  <si>
    <t>Направление 4.1."Содержание государственных органов Пермского края (в том числе органов государственной власти Пермского края)"</t>
  </si>
  <si>
    <t>Направление 4.2. "Обеспечение деятельности (оказание услуг, выполнение работ) государственных учреждений (организаций)"</t>
  </si>
  <si>
    <t>Направление 4.9."Мероприятия, связанные с реализацией и содержанием объектов недвижимости, расположенных в многоквартирных домах, завершение строительства которых осуществляется или осуществлялось унитарной некоммерческой организацией - фондом «Фонд защиты прав граждан - участников долевого строительства Пермского края»"</t>
  </si>
  <si>
    <t>Направление 5.1. "Содержание государственных органов Пермского края (в том числе органов государственной власти Пермского края)"</t>
  </si>
  <si>
    <t>Направление 5.2."Обеспечение деятельности (оказание услуг, выполнение работ) государственных учреждений (организаций)"</t>
  </si>
  <si>
    <t>Направление 6.1. "Содержание государственных органов Пермского края (в том числе органов государственной власти Пермского края)"</t>
  </si>
  <si>
    <t>Направление 6.2."Проведение мероприятий по привлечению экспертов в сфере тарифного регулирования"</t>
  </si>
  <si>
    <t>Направление 7.1. "Содержание государственных органов Пермского края (в том числе органов государственной власти Пермского края)"</t>
  </si>
  <si>
    <t>Направление 7.2. "Мероприятия по обеспечению проведения исследований, обследований, лабораторных и иных испытаний, необходимых при осуществлении государственного строительного надзора"</t>
  </si>
  <si>
    <t>Направление 7.3."Проведение судебно-оценочных экспертиз"</t>
  </si>
  <si>
    <t>Количество муниципальных образований, в которых выполнено благоустройство территории, ед.</t>
  </si>
  <si>
    <t>Направление 4.3. "Содержание объектов строительства после окончания строительство (реконструкции) до передачи в оперативное управление"</t>
  </si>
  <si>
    <t>Направление 4.4."Мероприятия по цифровой трансформации системы управления строительной отрасли, внедрению информационных систем в Пермском крае"</t>
  </si>
  <si>
    <t>Направление 4.5."Информационное обеспечение и проведение общественных мероприятий в сфере градостроительства и ЖКХ"</t>
  </si>
  <si>
    <t>Направление 4.6. "Выполнение предпроектных работ по проектам общественной инфраструктуры регионального значения"</t>
  </si>
  <si>
    <t>Направление 4.7."Обеспечение деятельности некоммерческой унитарной организации «Фонд защиты прав граждан - участников долевого строительства Пермского края»"</t>
  </si>
  <si>
    <t>Направление 4.8. "Содержание объектов незавершенного строительства до заключения государственного контракта на строительство (реконструкцию) объектов общественной инфраструктуры"</t>
  </si>
  <si>
    <t xml:space="preserve">Направление 4.10. "Проведение строительно-технической судебной экспертизы ГКУ ПК «Управление капитального строительства Пермского края" </t>
  </si>
  <si>
    <t>Направление 5.3."Обеспечение деятельности некоммерческой организации «Фонд капитального ремонта общего имущества в многоквартирных домах в Пермском крае»"</t>
  </si>
  <si>
    <t>Направление 5.4."Информационное обеспечение и проведение общественных мероприятий в сфере градостроительства и ЖКХ"</t>
  </si>
  <si>
    <t>Комплекс процессных мероприятий 8 «Обеспечение деятельности (оказание услуг, выполнение работ) Инспекции государственного жилищного надзора Пермского края»</t>
  </si>
  <si>
    <t>III</t>
  </si>
  <si>
    <t>9</t>
  </si>
  <si>
    <t>10</t>
  </si>
  <si>
    <t>Направление 8.1. "Содержание государственных органов Пермского края (в том числе органов государственной власти Пермского края)"</t>
  </si>
  <si>
    <t>Направление 8.2. "Осуществление лицензирования деятельности по управлению многоквартирными домами"</t>
  </si>
  <si>
    <t>Финансовое обеспечение</t>
  </si>
  <si>
    <t>2023 год
первоначальный план</t>
  </si>
  <si>
    <t>Региональный проект 2 «Формирование комфортной городской среды»</t>
  </si>
  <si>
    <t>Направление 2.1 "Реализация программ формирования современной городской среды "</t>
  </si>
  <si>
    <t>Направление 2.2 "Создание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среды"</t>
  </si>
  <si>
    <t>Направление 3.1 "Реализация мероприятий по обеспечению устойчивого сокращения непригодного для проживания жилого фонда"</t>
  </si>
  <si>
    <t>Направление 3.2 "Обеспечение устойчивого сокращения непригодного для проживания жилого фонда"</t>
  </si>
  <si>
    <t>Региональный проект 4 «Чистая вода»</t>
  </si>
  <si>
    <t>Направление 4.1 "Строительство и реконструкция (модернизация) объектов питьевого водоснабжения"</t>
  </si>
  <si>
    <t>Региональный проект 3 "Обеспечение устойчивого сокращения непригодного для проживания жилищного фонда"</t>
  </si>
  <si>
    <t>Количество благоустроенных пространств на территории Пермского края (нарастающим итогом с 2019 года), ед.</t>
  </si>
  <si>
    <t>Численность населения, для которого улучшится качество предоставляемых коммунальных услуг, чел.</t>
  </si>
  <si>
    <t>Ввод жилья в рамках мероприятия по стимулированию программ жилищного строительства в Пермском крае, млн кв.м.</t>
  </si>
  <si>
    <t>Объем жилищного строительства, млн кв.м.</t>
  </si>
  <si>
    <t>Количество построенных и реконструированных (модернизированных) объектов питьевого водоснабжения и водоподготовки, предусмотренных региональными программами, шт.</t>
  </si>
  <si>
    <t>Реализованы проекты победителей Всероссийского конкурса лучших проектов создания комфортной городской среды в малых городах и исторических поселениях, нарастающим итогом, ед.</t>
  </si>
  <si>
    <t>Прирост среднего индекса качества городской среды по отношению к 2019 году, %</t>
  </si>
  <si>
    <t>Количество городов с благоприятной городской средой, ед.</t>
  </si>
  <si>
    <t>Доля городов с благоприятной городской средой от общего количества городов (индекс качества городской среды - выше 50%), %</t>
  </si>
  <si>
    <t xml:space="preserve">Доля граждан, принявших участие в решении вопросов развития городской среды, от общего количества граждан в возрасте от 14 лет, проживающих в муниципальных образованиях Пермского края, на территории которых реализуются проекты по созданию комфортной городской среды, %                                                                                                                </t>
  </si>
  <si>
    <t>Количество квадратных метров расселенного непригодного для проживания жилищного фонда (нарастающим итогом), тыс. кв. м.</t>
  </si>
  <si>
    <t>Количество граждан, расселенных из непригодного для проживания жилищного фонда (нарастающим итогом), тыс. чел.</t>
  </si>
  <si>
    <t>Площадь расселенного аварийного жилищного фонда, признанного таковым после 01 января 2017 года, тыс. кв. м.</t>
  </si>
  <si>
    <t>Площадь расселенного жилищного фонда, признанного непригодным для проживания вследствие техногенной аварии на руднике БКПРУ-1 ПАО «Уралкалий» в г. Березники после 01 января 2022 г., тыс. кв. м.</t>
  </si>
  <si>
    <t>Количество объектов, в отношении которых восстановлены права граждан - участников долевого строительства при несостоятельности (банкротстве) застройщиков, ед.</t>
  </si>
  <si>
    <t>№ п/п</t>
  </si>
  <si>
    <t>(тыс. рублей)</t>
  </si>
  <si>
    <t>Комплекс процессных мероприятий 2 «Развитие градостроительной деятельности»</t>
  </si>
  <si>
    <t>Количество благоустроенных общественных территорий, ед.</t>
  </si>
  <si>
    <t>Приложение 10
к пояснительной записке</t>
  </si>
  <si>
    <t>Финансовое обеспечение реализации Государственной программы Пермского края
«Градостроительная и жилищная политика, создание условий для комфортной городской среды»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</si>
</sst>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"/>
  </numFmts>
  <fonts count="17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sz val="22"/>
      <name val="Arial"/>
      <family val="2"/>
      <charset val="204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Arial"/>
      <family val="2"/>
      <charset val="204"/>
    </font>
    <font>
      <sz val="22"/>
      <name val="Times New Roman"/>
      <family val="1"/>
      <charset val="204"/>
    </font>
    <font>
      <b/>
      <i/>
      <sz val="20"/>
      <name val="Times New Roman"/>
      <family val="1"/>
      <charset val="204"/>
    </font>
    <font>
      <b/>
      <sz val="10"/>
      <name val="Arial"/>
      <family val="2"/>
      <charset val="204"/>
    </font>
    <font>
      <sz val="22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name val="Calibri"/>
      <family val="2"/>
      <charset val="204"/>
      <scheme val="minor"/>
    </font>
    <font>
      <sz val="18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0" fillId="0" borderId="0" xfId="0" applyFill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Fill="1"/>
    <xf numFmtId="164" fontId="2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164" fontId="5" fillId="0" borderId="5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64" fontId="2" fillId="0" borderId="0" xfId="0" applyNumberFormat="1" applyFont="1" applyFill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/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0" fillId="0" borderId="0" xfId="0" applyFont="1" applyFill="1"/>
    <xf numFmtId="0" fontId="3" fillId="0" borderId="3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/>
    <xf numFmtId="49" fontId="4" fillId="0" borderId="5" xfId="0" applyNumberFormat="1" applyFont="1" applyFill="1" applyBorder="1" applyAlignment="1">
      <alignment horizontal="left" vertical="center" wrapText="1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left" vertical="center" wrapText="1"/>
    </xf>
    <xf numFmtId="164" fontId="0" fillId="0" borderId="0" xfId="0" applyNumberFormat="1" applyFont="1" applyFill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164" fontId="5" fillId="0" borderId="4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164" fontId="11" fillId="0" borderId="5" xfId="0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/>
    <xf numFmtId="164" fontId="10" fillId="2" borderId="0" xfId="0" applyNumberFormat="1" applyFont="1" applyFill="1" applyBorder="1"/>
    <xf numFmtId="0" fontId="10" fillId="2" borderId="0" xfId="0" applyFont="1" applyFill="1" applyBorder="1"/>
    <xf numFmtId="0" fontId="10" fillId="2" borderId="0" xfId="0" applyFont="1" applyFill="1" applyBorder="1" applyAlignment="1">
      <alignment horizontal="center" vertical="center"/>
    </xf>
    <xf numFmtId="0" fontId="13" fillId="0" borderId="0" xfId="0" applyFont="1" applyFill="1" applyBorder="1"/>
    <xf numFmtId="0" fontId="14" fillId="0" borderId="0" xfId="0" applyFont="1" applyFill="1" applyBorder="1" applyAlignment="1">
      <alignment horizontal="left" vertical="top"/>
    </xf>
    <xf numFmtId="0" fontId="14" fillId="0" borderId="0" xfId="0" applyFont="1" applyFill="1" applyBorder="1"/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 vertical="center"/>
    </xf>
    <xf numFmtId="0" fontId="15" fillId="2" borderId="0" xfId="0" applyFont="1" applyFill="1" applyBorder="1"/>
    <xf numFmtId="0" fontId="10" fillId="2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164" fontId="0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164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/>
    <xf numFmtId="164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6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/>
    <xf numFmtId="0" fontId="12" fillId="2" borderId="2" xfId="0" applyFont="1" applyFill="1" applyBorder="1"/>
    <xf numFmtId="164" fontId="8" fillId="2" borderId="2" xfId="0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vertical="center" wrapText="1"/>
    </xf>
    <xf numFmtId="164" fontId="2" fillId="2" borderId="2" xfId="1" applyNumberFormat="1" applyFont="1" applyFill="1" applyBorder="1" applyAlignment="1">
      <alignment horizontal="center" vertical="center"/>
    </xf>
    <xf numFmtId="49" fontId="2" fillId="2" borderId="2" xfId="1" applyNumberFormat="1" applyFont="1" applyFill="1" applyBorder="1" applyAlignment="1">
      <alignment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8" fillId="2" borderId="2" xfId="1" applyFont="1" applyFill="1" applyBorder="1" applyAlignment="1">
      <alignment vertical="center" wrapText="1"/>
    </xf>
    <xf numFmtId="0" fontId="0" fillId="2" borderId="2" xfId="0" applyFont="1" applyFill="1" applyBorder="1"/>
    <xf numFmtId="0" fontId="8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8"/>
  <sheetViews>
    <sheetView tabSelected="1" view="pageBreakPreview" topLeftCell="D1" zoomScale="40" zoomScaleNormal="50" zoomScaleSheetLayoutView="40" workbookViewId="0">
      <selection activeCell="P93" sqref="P93"/>
    </sheetView>
  </sheetViews>
  <sheetFormatPr defaultRowHeight="26.25" x14ac:dyDescent="0.2"/>
  <cols>
    <col min="1" max="1" width="28.7109375" style="24" hidden="1" customWidth="1"/>
    <col min="2" max="2" width="83.85546875" style="39" hidden="1" customWidth="1"/>
    <col min="3" max="3" width="24.85546875" style="1" hidden="1" customWidth="1"/>
    <col min="4" max="4" width="8.28515625" style="40" customWidth="1"/>
    <col min="5" max="5" width="93.7109375" style="4" customWidth="1"/>
    <col min="6" max="6" width="25.28515625" style="41" customWidth="1"/>
    <col min="7" max="7" width="26.7109375" style="45" customWidth="1"/>
    <col min="8" max="8" width="26.7109375" style="26" customWidth="1"/>
    <col min="9" max="9" width="26.7109375" style="45" customWidth="1"/>
    <col min="10" max="10" width="107" style="28" customWidth="1"/>
    <col min="11" max="14" width="24" style="4" customWidth="1"/>
    <col min="15" max="16384" width="9.140625" style="4"/>
  </cols>
  <sheetData>
    <row r="1" spans="1:15" s="62" customFormat="1" ht="63.75" customHeight="1" x14ac:dyDescent="0.45">
      <c r="A1" s="57"/>
      <c r="B1" s="58"/>
      <c r="C1" s="59"/>
      <c r="D1" s="59"/>
      <c r="E1" s="59"/>
      <c r="F1" s="60"/>
      <c r="G1" s="61"/>
      <c r="I1" s="68"/>
      <c r="J1" s="68"/>
      <c r="K1" s="68"/>
      <c r="L1" s="126" t="s">
        <v>134</v>
      </c>
      <c r="M1" s="126"/>
      <c r="N1" s="126"/>
    </row>
    <row r="2" spans="1:15" s="62" customFormat="1" ht="70.5" customHeight="1" x14ac:dyDescent="0.45">
      <c r="A2" s="127" t="s">
        <v>135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</row>
    <row r="3" spans="1:15" s="62" customFormat="1" ht="28.5" x14ac:dyDescent="0.45">
      <c r="A3" s="63"/>
      <c r="B3" s="64"/>
      <c r="C3" s="65"/>
      <c r="D3" s="65"/>
      <c r="E3" s="65"/>
      <c r="F3" s="65"/>
      <c r="G3" s="66"/>
      <c r="H3" s="60"/>
      <c r="I3" s="67"/>
      <c r="J3" s="67"/>
      <c r="M3" s="125" t="s">
        <v>131</v>
      </c>
      <c r="N3" s="125"/>
    </row>
    <row r="4" spans="1:15" ht="97.5" customHeight="1" x14ac:dyDescent="0.2">
      <c r="A4" s="32"/>
      <c r="B4" s="32"/>
      <c r="C4" s="32"/>
      <c r="D4" s="113" t="s">
        <v>130</v>
      </c>
      <c r="E4" s="111" t="s">
        <v>50</v>
      </c>
      <c r="F4" s="113" t="s">
        <v>105</v>
      </c>
      <c r="G4" s="113"/>
      <c r="H4" s="113"/>
      <c r="I4" s="113"/>
      <c r="J4" s="111" t="s">
        <v>35</v>
      </c>
      <c r="K4" s="111" t="s">
        <v>36</v>
      </c>
      <c r="L4" s="112"/>
      <c r="M4" s="112"/>
      <c r="N4" s="112"/>
    </row>
    <row r="5" spans="1:15" ht="97.5" customHeight="1" x14ac:dyDescent="0.2">
      <c r="A5" s="2" t="s">
        <v>0</v>
      </c>
      <c r="B5" s="2" t="s">
        <v>1</v>
      </c>
      <c r="C5" s="3" t="s">
        <v>2</v>
      </c>
      <c r="D5" s="113"/>
      <c r="E5" s="111"/>
      <c r="F5" s="33" t="s">
        <v>106</v>
      </c>
      <c r="G5" s="5" t="s">
        <v>37</v>
      </c>
      <c r="H5" s="5" t="s">
        <v>38</v>
      </c>
      <c r="I5" s="5" t="s">
        <v>39</v>
      </c>
      <c r="J5" s="112"/>
      <c r="K5" s="33" t="s">
        <v>33</v>
      </c>
      <c r="L5" s="5" t="s">
        <v>37</v>
      </c>
      <c r="M5" s="5" t="s">
        <v>38</v>
      </c>
      <c r="N5" s="5" t="s">
        <v>39</v>
      </c>
    </row>
    <row r="6" spans="1:15" s="31" customFormat="1" x14ac:dyDescent="0.2">
      <c r="A6" s="33"/>
      <c r="B6" s="33"/>
      <c r="C6" s="42"/>
      <c r="D6" s="33" t="s">
        <v>51</v>
      </c>
      <c r="E6" s="33" t="s">
        <v>34</v>
      </c>
      <c r="F6" s="27">
        <v>3</v>
      </c>
      <c r="G6" s="27">
        <v>4</v>
      </c>
      <c r="H6" s="27">
        <v>5</v>
      </c>
      <c r="I6" s="27">
        <v>6</v>
      </c>
      <c r="J6" s="27">
        <v>7</v>
      </c>
      <c r="K6" s="23">
        <v>8</v>
      </c>
      <c r="L6" s="23">
        <v>9</v>
      </c>
      <c r="M6" s="23">
        <v>10</v>
      </c>
      <c r="N6" s="23">
        <v>11</v>
      </c>
    </row>
    <row r="7" spans="1:15" ht="69.75" customHeight="1" x14ac:dyDescent="0.2">
      <c r="A7" s="7"/>
      <c r="B7" s="6" t="s">
        <v>3</v>
      </c>
      <c r="C7" s="46"/>
      <c r="D7" s="128" t="s">
        <v>51</v>
      </c>
      <c r="E7" s="115" t="s">
        <v>3</v>
      </c>
      <c r="F7" s="114">
        <f>F10+F31+F50+372797.8</f>
        <v>13521725.250000002</v>
      </c>
      <c r="G7" s="114">
        <f>G10+G31+G50</f>
        <v>11677605.16</v>
      </c>
      <c r="H7" s="114">
        <f>H10+H31+H50</f>
        <v>4926279.88</v>
      </c>
      <c r="I7" s="114">
        <f>I10+I31+I50</f>
        <v>3834037.38</v>
      </c>
      <c r="J7" s="81" t="s">
        <v>46</v>
      </c>
      <c r="K7" s="82" t="s">
        <v>27</v>
      </c>
      <c r="L7" s="83">
        <v>8.5000000000000006E-2</v>
      </c>
      <c r="M7" s="83">
        <v>8.6400000000000005E-2</v>
      </c>
      <c r="N7" s="83">
        <v>8.77E-2</v>
      </c>
    </row>
    <row r="8" spans="1:15" ht="77.25" customHeight="1" x14ac:dyDescent="0.35">
      <c r="A8" s="7"/>
      <c r="B8" s="6"/>
      <c r="C8" s="46"/>
      <c r="D8" s="128"/>
      <c r="E8" s="115"/>
      <c r="F8" s="114"/>
      <c r="G8" s="114"/>
      <c r="H8" s="114"/>
      <c r="I8" s="114"/>
      <c r="J8" s="81" t="s">
        <v>115</v>
      </c>
      <c r="K8" s="82" t="s">
        <v>27</v>
      </c>
      <c r="L8" s="84">
        <v>1882</v>
      </c>
      <c r="M8" s="84">
        <v>1919</v>
      </c>
      <c r="N8" s="84">
        <v>1949</v>
      </c>
      <c r="O8" s="34"/>
    </row>
    <row r="9" spans="1:15" ht="64.5" customHeight="1" x14ac:dyDescent="0.2">
      <c r="A9" s="7"/>
      <c r="B9" s="6"/>
      <c r="C9" s="46"/>
      <c r="D9" s="128"/>
      <c r="E9" s="115"/>
      <c r="F9" s="114"/>
      <c r="G9" s="114"/>
      <c r="H9" s="114"/>
      <c r="I9" s="114"/>
      <c r="J9" s="81" t="s">
        <v>116</v>
      </c>
      <c r="K9" s="82" t="s">
        <v>27</v>
      </c>
      <c r="L9" s="84">
        <v>120579</v>
      </c>
      <c r="M9" s="84">
        <v>132637</v>
      </c>
      <c r="N9" s="84">
        <v>145901</v>
      </c>
    </row>
    <row r="10" spans="1:15" ht="67.5" customHeight="1" x14ac:dyDescent="0.2">
      <c r="A10" s="36"/>
      <c r="B10" s="37"/>
      <c r="C10" s="38"/>
      <c r="D10" s="82" t="s">
        <v>53</v>
      </c>
      <c r="E10" s="85" t="s">
        <v>52</v>
      </c>
      <c r="F10" s="84">
        <f>F11+F27+F13+F23</f>
        <v>7178134.3400000008</v>
      </c>
      <c r="G10" s="84">
        <f>G11+G27+G13+G23</f>
        <v>3504186.2</v>
      </c>
      <c r="H10" s="84">
        <f>H11+H27+H13+H23</f>
        <v>0</v>
      </c>
      <c r="I10" s="84">
        <f>I11+I27+I13+I23</f>
        <v>0</v>
      </c>
      <c r="J10" s="84"/>
      <c r="K10" s="82"/>
      <c r="L10" s="82"/>
      <c r="M10" s="82"/>
      <c r="N10" s="82"/>
    </row>
    <row r="11" spans="1:15" ht="78.75" x14ac:dyDescent="0.2">
      <c r="A11" s="7"/>
      <c r="B11" s="6" t="s">
        <v>4</v>
      </c>
      <c r="C11" s="46">
        <v>0</v>
      </c>
      <c r="D11" s="123">
        <v>1</v>
      </c>
      <c r="E11" s="108" t="s">
        <v>55</v>
      </c>
      <c r="F11" s="109">
        <v>0</v>
      </c>
      <c r="G11" s="109">
        <v>0</v>
      </c>
      <c r="H11" s="109">
        <v>0</v>
      </c>
      <c r="I11" s="109">
        <v>0</v>
      </c>
      <c r="J11" s="86" t="s">
        <v>117</v>
      </c>
      <c r="K11" s="87">
        <v>0.15720000000000001</v>
      </c>
      <c r="L11" s="88">
        <v>0.15720000000000001</v>
      </c>
      <c r="M11" s="89" t="s">
        <v>27</v>
      </c>
      <c r="N11" s="89" t="s">
        <v>27</v>
      </c>
    </row>
    <row r="12" spans="1:15" ht="49.5" customHeight="1" x14ac:dyDescent="0.2">
      <c r="A12" s="7"/>
      <c r="B12" s="6"/>
      <c r="C12" s="46"/>
      <c r="D12" s="123"/>
      <c r="E12" s="108"/>
      <c r="F12" s="109"/>
      <c r="G12" s="109"/>
      <c r="H12" s="109"/>
      <c r="I12" s="109"/>
      <c r="J12" s="86" t="s">
        <v>118</v>
      </c>
      <c r="K12" s="87">
        <v>1.4319999999999999</v>
      </c>
      <c r="L12" s="90">
        <v>1.4319999999999999</v>
      </c>
      <c r="M12" s="91">
        <v>1.53</v>
      </c>
      <c r="N12" s="90">
        <v>1.5609999999999999</v>
      </c>
    </row>
    <row r="13" spans="1:15" ht="26.25" customHeight="1" x14ac:dyDescent="0.2">
      <c r="A13" s="116" t="s">
        <v>9</v>
      </c>
      <c r="B13" s="118" t="s">
        <v>10</v>
      </c>
      <c r="C13" s="120" t="e">
        <f>#REF!+#REF!</f>
        <v>#REF!</v>
      </c>
      <c r="D13" s="123">
        <v>2</v>
      </c>
      <c r="E13" s="108" t="s">
        <v>107</v>
      </c>
      <c r="F13" s="109">
        <f>F21+F22</f>
        <v>1082491.58</v>
      </c>
      <c r="G13" s="109">
        <f>G21+G22</f>
        <v>817322.9</v>
      </c>
      <c r="H13" s="109">
        <f t="shared" ref="H13:I13" si="0">H21+H22</f>
        <v>0</v>
      </c>
      <c r="I13" s="109">
        <f t="shared" si="0"/>
        <v>0</v>
      </c>
      <c r="J13" s="86" t="s">
        <v>133</v>
      </c>
      <c r="K13" s="87" t="s">
        <v>27</v>
      </c>
      <c r="L13" s="92">
        <v>515</v>
      </c>
      <c r="M13" s="92">
        <v>515</v>
      </c>
      <c r="N13" s="92">
        <v>515</v>
      </c>
    </row>
    <row r="14" spans="1:15" ht="105" x14ac:dyDescent="0.2">
      <c r="A14" s="117"/>
      <c r="B14" s="119"/>
      <c r="C14" s="121"/>
      <c r="D14" s="123"/>
      <c r="E14" s="108"/>
      <c r="F14" s="109"/>
      <c r="G14" s="109"/>
      <c r="H14" s="109"/>
      <c r="I14" s="109"/>
      <c r="J14" s="86" t="s">
        <v>120</v>
      </c>
      <c r="K14" s="87" t="s">
        <v>27</v>
      </c>
      <c r="L14" s="92">
        <v>11</v>
      </c>
      <c r="M14" s="92" t="s">
        <v>27</v>
      </c>
      <c r="N14" s="92" t="s">
        <v>27</v>
      </c>
    </row>
    <row r="15" spans="1:15" ht="52.5" x14ac:dyDescent="0.2">
      <c r="A15" s="117"/>
      <c r="B15" s="119"/>
      <c r="C15" s="121"/>
      <c r="D15" s="123"/>
      <c r="E15" s="108"/>
      <c r="F15" s="109"/>
      <c r="G15" s="109"/>
      <c r="H15" s="109"/>
      <c r="I15" s="109"/>
      <c r="J15" s="86" t="s">
        <v>121</v>
      </c>
      <c r="K15" s="87">
        <v>18</v>
      </c>
      <c r="L15" s="92">
        <v>24</v>
      </c>
      <c r="M15" s="92">
        <v>24</v>
      </c>
      <c r="N15" s="92">
        <v>24</v>
      </c>
    </row>
    <row r="16" spans="1:15" ht="33" customHeight="1" x14ac:dyDescent="0.2">
      <c r="A16" s="117"/>
      <c r="B16" s="119"/>
      <c r="C16" s="121"/>
      <c r="D16" s="123"/>
      <c r="E16" s="108"/>
      <c r="F16" s="109"/>
      <c r="G16" s="109"/>
      <c r="H16" s="109"/>
      <c r="I16" s="109"/>
      <c r="J16" s="86" t="s">
        <v>122</v>
      </c>
      <c r="K16" s="87">
        <v>11</v>
      </c>
      <c r="L16" s="92">
        <v>15</v>
      </c>
      <c r="M16" s="92">
        <v>15</v>
      </c>
      <c r="N16" s="92">
        <v>15</v>
      </c>
    </row>
    <row r="17" spans="1:14" ht="33" customHeight="1" x14ac:dyDescent="0.2">
      <c r="A17" s="29"/>
      <c r="B17" s="30"/>
      <c r="C17" s="48"/>
      <c r="D17" s="123"/>
      <c r="E17" s="108"/>
      <c r="F17" s="109"/>
      <c r="G17" s="109"/>
      <c r="H17" s="109"/>
      <c r="I17" s="109"/>
      <c r="J17" s="86" t="s">
        <v>47</v>
      </c>
      <c r="K17" s="87" t="s">
        <v>27</v>
      </c>
      <c r="L17" s="92">
        <v>204</v>
      </c>
      <c r="M17" s="92">
        <v>204</v>
      </c>
      <c r="N17" s="92">
        <v>204</v>
      </c>
    </row>
    <row r="18" spans="1:14" ht="78.75" x14ac:dyDescent="0.2">
      <c r="A18" s="29"/>
      <c r="B18" s="30"/>
      <c r="C18" s="48"/>
      <c r="D18" s="123"/>
      <c r="E18" s="108"/>
      <c r="F18" s="109"/>
      <c r="G18" s="109"/>
      <c r="H18" s="109"/>
      <c r="I18" s="109"/>
      <c r="J18" s="86" t="s">
        <v>123</v>
      </c>
      <c r="K18" s="87">
        <v>44</v>
      </c>
      <c r="L18" s="92">
        <v>60</v>
      </c>
      <c r="M18" s="92">
        <v>60</v>
      </c>
      <c r="N18" s="92">
        <v>60</v>
      </c>
    </row>
    <row r="19" spans="1:14" ht="157.5" x14ac:dyDescent="0.2">
      <c r="A19" s="29"/>
      <c r="B19" s="30"/>
      <c r="C19" s="48"/>
      <c r="D19" s="123"/>
      <c r="E19" s="108"/>
      <c r="F19" s="109"/>
      <c r="G19" s="109"/>
      <c r="H19" s="109"/>
      <c r="I19" s="109"/>
      <c r="J19" s="86" t="s">
        <v>124</v>
      </c>
      <c r="K19" s="87">
        <v>25</v>
      </c>
      <c r="L19" s="92">
        <v>30</v>
      </c>
      <c r="M19" s="92" t="s">
        <v>27</v>
      </c>
      <c r="N19" s="92" t="s">
        <v>27</v>
      </c>
    </row>
    <row r="20" spans="1:14" ht="157.5" x14ac:dyDescent="0.2">
      <c r="A20" s="29"/>
      <c r="B20" s="30"/>
      <c r="C20" s="48"/>
      <c r="D20" s="123"/>
      <c r="E20" s="108"/>
      <c r="F20" s="109"/>
      <c r="G20" s="109"/>
      <c r="H20" s="109"/>
      <c r="I20" s="109"/>
      <c r="J20" s="86" t="s">
        <v>48</v>
      </c>
      <c r="K20" s="87" t="s">
        <v>27</v>
      </c>
      <c r="L20" s="92">
        <v>90</v>
      </c>
      <c r="M20" s="92">
        <v>90</v>
      </c>
      <c r="N20" s="92">
        <v>90</v>
      </c>
    </row>
    <row r="21" spans="1:14" ht="52.5" x14ac:dyDescent="0.2">
      <c r="A21" s="12" t="s">
        <v>11</v>
      </c>
      <c r="B21" s="13"/>
      <c r="C21" s="49"/>
      <c r="D21" s="123"/>
      <c r="E21" s="93" t="s">
        <v>108</v>
      </c>
      <c r="F21" s="89">
        <v>722491.58</v>
      </c>
      <c r="G21" s="89">
        <v>672554.9</v>
      </c>
      <c r="H21" s="89">
        <v>0</v>
      </c>
      <c r="I21" s="89">
        <v>0</v>
      </c>
      <c r="J21" s="86"/>
      <c r="K21" s="87"/>
      <c r="L21" s="87"/>
      <c r="M21" s="87"/>
      <c r="N21" s="87"/>
    </row>
    <row r="22" spans="1:14" ht="105" x14ac:dyDescent="0.2">
      <c r="A22" s="12"/>
      <c r="B22" s="13"/>
      <c r="C22" s="49"/>
      <c r="D22" s="123"/>
      <c r="E22" s="93" t="s">
        <v>109</v>
      </c>
      <c r="F22" s="89">
        <v>360000</v>
      </c>
      <c r="G22" s="89">
        <v>144768</v>
      </c>
      <c r="H22" s="89"/>
      <c r="I22" s="89"/>
      <c r="J22" s="86"/>
      <c r="K22" s="87"/>
      <c r="L22" s="87"/>
      <c r="M22" s="87"/>
      <c r="N22" s="87"/>
    </row>
    <row r="23" spans="1:14" ht="78.75" x14ac:dyDescent="0.2">
      <c r="A23" s="12"/>
      <c r="B23" s="13"/>
      <c r="C23" s="49"/>
      <c r="D23" s="123">
        <v>3</v>
      </c>
      <c r="E23" s="108" t="s">
        <v>114</v>
      </c>
      <c r="F23" s="110">
        <f>F25+F26</f>
        <v>5019455.7100000009</v>
      </c>
      <c r="G23" s="109">
        <f>G25+G26</f>
        <v>2231595</v>
      </c>
      <c r="H23" s="109"/>
      <c r="I23" s="109"/>
      <c r="J23" s="86" t="s">
        <v>125</v>
      </c>
      <c r="K23" s="89">
        <v>364.72</v>
      </c>
      <c r="L23" s="91">
        <v>473.37</v>
      </c>
      <c r="M23" s="89" t="s">
        <v>27</v>
      </c>
      <c r="N23" s="89" t="s">
        <v>27</v>
      </c>
    </row>
    <row r="24" spans="1:14" ht="78.75" x14ac:dyDescent="0.2">
      <c r="A24" s="12"/>
      <c r="B24" s="13"/>
      <c r="C24" s="49"/>
      <c r="D24" s="123"/>
      <c r="E24" s="108"/>
      <c r="F24" s="110"/>
      <c r="G24" s="109"/>
      <c r="H24" s="109"/>
      <c r="I24" s="109"/>
      <c r="J24" s="86" t="s">
        <v>126</v>
      </c>
      <c r="K24" s="87" t="s">
        <v>27</v>
      </c>
      <c r="L24" s="91">
        <v>26.34</v>
      </c>
      <c r="M24" s="87" t="s">
        <v>27</v>
      </c>
      <c r="N24" s="87" t="s">
        <v>27</v>
      </c>
    </row>
    <row r="25" spans="1:14" ht="78.75" x14ac:dyDescent="0.2">
      <c r="A25" s="12"/>
      <c r="B25" s="13"/>
      <c r="C25" s="49"/>
      <c r="D25" s="123"/>
      <c r="E25" s="93" t="s">
        <v>110</v>
      </c>
      <c r="F25" s="94">
        <v>318314.73</v>
      </c>
      <c r="G25" s="89">
        <v>900000</v>
      </c>
      <c r="H25" s="89"/>
      <c r="I25" s="89"/>
      <c r="J25" s="86"/>
      <c r="K25" s="87"/>
      <c r="L25" s="87"/>
      <c r="M25" s="87"/>
      <c r="N25" s="87"/>
    </row>
    <row r="26" spans="1:14" ht="78.75" x14ac:dyDescent="0.2">
      <c r="A26" s="11"/>
      <c r="B26" s="13"/>
      <c r="C26" s="49"/>
      <c r="D26" s="123"/>
      <c r="E26" s="93" t="s">
        <v>111</v>
      </c>
      <c r="F26" s="94">
        <v>4701140.9800000004</v>
      </c>
      <c r="G26" s="89">
        <v>1331595</v>
      </c>
      <c r="H26" s="89"/>
      <c r="I26" s="89"/>
      <c r="J26" s="86"/>
      <c r="K26" s="87"/>
      <c r="L26" s="87"/>
      <c r="M26" s="87"/>
      <c r="N26" s="87"/>
    </row>
    <row r="27" spans="1:14" ht="78.75" x14ac:dyDescent="0.2">
      <c r="A27" s="8" t="s">
        <v>5</v>
      </c>
      <c r="B27" s="6" t="s">
        <v>6</v>
      </c>
      <c r="C27" s="46">
        <f>53809.4+1022377.7</f>
        <v>1076187.0999999999</v>
      </c>
      <c r="D27" s="123">
        <v>4</v>
      </c>
      <c r="E27" s="129" t="s">
        <v>112</v>
      </c>
      <c r="F27" s="110">
        <f>F30</f>
        <v>1076187.05</v>
      </c>
      <c r="G27" s="110">
        <f>G30</f>
        <v>455268.3</v>
      </c>
      <c r="H27" s="110">
        <f>H30</f>
        <v>0</v>
      </c>
      <c r="I27" s="110">
        <f>I30</f>
        <v>0</v>
      </c>
      <c r="J27" s="86" t="s">
        <v>40</v>
      </c>
      <c r="K27" s="87">
        <v>92.7</v>
      </c>
      <c r="L27" s="87">
        <v>93.1</v>
      </c>
      <c r="M27" s="87">
        <v>93.1</v>
      </c>
      <c r="N27" s="87">
        <v>93.1</v>
      </c>
    </row>
    <row r="28" spans="1:14" ht="78.75" x14ac:dyDescent="0.2">
      <c r="A28" s="8"/>
      <c r="B28" s="6"/>
      <c r="C28" s="46"/>
      <c r="D28" s="123"/>
      <c r="E28" s="129"/>
      <c r="F28" s="110"/>
      <c r="G28" s="110"/>
      <c r="H28" s="110"/>
      <c r="I28" s="110"/>
      <c r="J28" s="86" t="s">
        <v>41</v>
      </c>
      <c r="K28" s="87">
        <v>98.4</v>
      </c>
      <c r="L28" s="87">
        <v>98.9</v>
      </c>
      <c r="M28" s="87">
        <v>98.9</v>
      </c>
      <c r="N28" s="87">
        <v>98.9</v>
      </c>
    </row>
    <row r="29" spans="1:14" ht="105" x14ac:dyDescent="0.2">
      <c r="A29" s="8"/>
      <c r="B29" s="6"/>
      <c r="C29" s="46"/>
      <c r="D29" s="123"/>
      <c r="E29" s="129"/>
      <c r="F29" s="110"/>
      <c r="G29" s="110"/>
      <c r="H29" s="110"/>
      <c r="I29" s="110"/>
      <c r="J29" s="86" t="s">
        <v>119</v>
      </c>
      <c r="K29" s="87" t="s">
        <v>27</v>
      </c>
      <c r="L29" s="87">
        <v>12</v>
      </c>
      <c r="M29" s="87" t="s">
        <v>27</v>
      </c>
      <c r="N29" s="87" t="s">
        <v>27</v>
      </c>
    </row>
    <row r="30" spans="1:14" ht="78.75" x14ac:dyDescent="0.2">
      <c r="A30" s="9" t="s">
        <v>7</v>
      </c>
      <c r="B30" s="10" t="s">
        <v>8</v>
      </c>
      <c r="C30" s="47"/>
      <c r="D30" s="123"/>
      <c r="E30" s="93" t="s">
        <v>113</v>
      </c>
      <c r="F30" s="94">
        <v>1076187.05</v>
      </c>
      <c r="G30" s="94">
        <v>455268.3</v>
      </c>
      <c r="H30" s="94">
        <v>0</v>
      </c>
      <c r="I30" s="94">
        <v>0</v>
      </c>
      <c r="J30" s="86"/>
      <c r="K30" s="87"/>
      <c r="L30" s="87"/>
      <c r="M30" s="87"/>
      <c r="N30" s="87"/>
    </row>
    <row r="31" spans="1:14" ht="54.75" customHeight="1" x14ac:dyDescent="0.2">
      <c r="A31" s="43"/>
      <c r="B31" s="44"/>
      <c r="C31" s="50"/>
      <c r="D31" s="82" t="s">
        <v>54</v>
      </c>
      <c r="E31" s="95" t="s">
        <v>56</v>
      </c>
      <c r="F31" s="96">
        <f>F32+F40+F44+F48</f>
        <v>4166961.9699999997</v>
      </c>
      <c r="G31" s="96">
        <f>G32+G40+G44+G48</f>
        <v>6445607.1000000006</v>
      </c>
      <c r="H31" s="96">
        <f t="shared" ref="H31:I31" si="1">H32+H40+H44+H48</f>
        <v>3207747.6</v>
      </c>
      <c r="I31" s="96">
        <f t="shared" si="1"/>
        <v>2601605.7000000002</v>
      </c>
      <c r="J31" s="84"/>
      <c r="K31" s="82"/>
      <c r="L31" s="82"/>
      <c r="M31" s="82"/>
      <c r="N31" s="82"/>
    </row>
    <row r="32" spans="1:14" ht="52.5" x14ac:dyDescent="0.2">
      <c r="A32" s="11"/>
      <c r="B32" s="13"/>
      <c r="C32" s="49"/>
      <c r="D32" s="123">
        <v>5</v>
      </c>
      <c r="E32" s="108" t="s">
        <v>57</v>
      </c>
      <c r="F32" s="109">
        <f>F35+F37+F38+F39+F36</f>
        <v>707217.28</v>
      </c>
      <c r="G32" s="109">
        <f>G35+G36+G37+G38+G39</f>
        <v>432961</v>
      </c>
      <c r="H32" s="109">
        <f t="shared" ref="H32:I32" si="2">H35+H36+H37+H38+H39</f>
        <v>1730000</v>
      </c>
      <c r="I32" s="109">
        <f t="shared" si="2"/>
        <v>1830000</v>
      </c>
      <c r="J32" s="86" t="s">
        <v>127</v>
      </c>
      <c r="K32" s="87">
        <v>16.32</v>
      </c>
      <c r="L32" s="87">
        <v>4.34</v>
      </c>
      <c r="M32" s="87">
        <v>24.09</v>
      </c>
      <c r="N32" s="87">
        <v>25.85</v>
      </c>
    </row>
    <row r="33" spans="1:14" ht="105" x14ac:dyDescent="0.2">
      <c r="A33" s="11"/>
      <c r="B33" s="13"/>
      <c r="C33" s="49"/>
      <c r="D33" s="123"/>
      <c r="E33" s="108"/>
      <c r="F33" s="109"/>
      <c r="G33" s="109"/>
      <c r="H33" s="109"/>
      <c r="I33" s="109"/>
      <c r="J33" s="86" t="s">
        <v>128</v>
      </c>
      <c r="K33" s="87">
        <v>2.2999999999999998</v>
      </c>
      <c r="L33" s="87">
        <v>2.2999999999999998</v>
      </c>
      <c r="M33" s="87" t="s">
        <v>27</v>
      </c>
      <c r="N33" s="87" t="s">
        <v>27</v>
      </c>
    </row>
    <row r="34" spans="1:14" ht="105" x14ac:dyDescent="0.2">
      <c r="A34" s="11"/>
      <c r="B34" s="13"/>
      <c r="C34" s="49"/>
      <c r="D34" s="123"/>
      <c r="E34" s="108"/>
      <c r="F34" s="109"/>
      <c r="G34" s="109"/>
      <c r="H34" s="109"/>
      <c r="I34" s="109"/>
      <c r="J34" s="86" t="s">
        <v>49</v>
      </c>
      <c r="K34" s="87">
        <v>14</v>
      </c>
      <c r="L34" s="87">
        <v>14</v>
      </c>
      <c r="M34" s="87" t="s">
        <v>27</v>
      </c>
      <c r="N34" s="87" t="s">
        <v>27</v>
      </c>
    </row>
    <row r="35" spans="1:14" ht="105" x14ac:dyDescent="0.2">
      <c r="A35" s="14"/>
      <c r="B35" s="10"/>
      <c r="C35" s="47"/>
      <c r="D35" s="123"/>
      <c r="E35" s="93" t="s">
        <v>58</v>
      </c>
      <c r="F35" s="89">
        <v>492379.23</v>
      </c>
      <c r="G35" s="89">
        <v>0</v>
      </c>
      <c r="H35" s="89">
        <v>1530000</v>
      </c>
      <c r="I35" s="89">
        <v>1530000</v>
      </c>
      <c r="J35" s="86"/>
      <c r="K35" s="87"/>
      <c r="L35" s="87"/>
      <c r="M35" s="87"/>
      <c r="N35" s="87"/>
    </row>
    <row r="36" spans="1:14" ht="105" x14ac:dyDescent="0.2">
      <c r="A36" s="14" t="s">
        <v>12</v>
      </c>
      <c r="B36" s="10" t="s">
        <v>13</v>
      </c>
      <c r="C36" s="47">
        <v>492379.2</v>
      </c>
      <c r="D36" s="123"/>
      <c r="E36" s="93" t="s">
        <v>59</v>
      </c>
      <c r="F36" s="89">
        <v>64281.05</v>
      </c>
      <c r="G36" s="89">
        <v>307429</v>
      </c>
      <c r="H36" s="89">
        <v>174975</v>
      </c>
      <c r="I36" s="89">
        <v>300000</v>
      </c>
      <c r="J36" s="86"/>
      <c r="K36" s="87"/>
      <c r="L36" s="87"/>
      <c r="M36" s="87"/>
      <c r="N36" s="87"/>
    </row>
    <row r="37" spans="1:14" ht="157.5" x14ac:dyDescent="0.2">
      <c r="A37" s="15" t="s">
        <v>14</v>
      </c>
      <c r="B37" s="10" t="s">
        <v>15</v>
      </c>
      <c r="C37" s="47">
        <v>25025</v>
      </c>
      <c r="D37" s="123"/>
      <c r="E37" s="93" t="s">
        <v>60</v>
      </c>
      <c r="F37" s="94">
        <v>25025</v>
      </c>
      <c r="G37" s="94">
        <v>0</v>
      </c>
      <c r="H37" s="94">
        <v>25025</v>
      </c>
      <c r="I37" s="94">
        <v>0</v>
      </c>
      <c r="J37" s="86"/>
      <c r="K37" s="87"/>
      <c r="L37" s="87"/>
      <c r="M37" s="87"/>
      <c r="N37" s="87"/>
    </row>
    <row r="38" spans="1:14" ht="183.75" x14ac:dyDescent="0.2">
      <c r="A38" s="14"/>
      <c r="B38" s="10"/>
      <c r="C38" s="51"/>
      <c r="D38" s="123"/>
      <c r="E38" s="93" t="s">
        <v>61</v>
      </c>
      <c r="F38" s="94">
        <v>62766</v>
      </c>
      <c r="G38" s="94">
        <v>62766</v>
      </c>
      <c r="H38" s="94">
        <v>0</v>
      </c>
      <c r="I38" s="94">
        <v>0</v>
      </c>
      <c r="J38" s="86"/>
      <c r="K38" s="87"/>
      <c r="L38" s="87"/>
      <c r="M38" s="87"/>
      <c r="N38" s="87"/>
    </row>
    <row r="39" spans="1:14" ht="183.75" x14ac:dyDescent="0.2">
      <c r="A39" s="14"/>
      <c r="B39" s="10"/>
      <c r="C39" s="51"/>
      <c r="D39" s="123"/>
      <c r="E39" s="93" t="s">
        <v>62</v>
      </c>
      <c r="F39" s="94">
        <v>62766</v>
      </c>
      <c r="G39" s="94">
        <v>62766</v>
      </c>
      <c r="H39" s="94">
        <v>0</v>
      </c>
      <c r="I39" s="94">
        <v>0</v>
      </c>
      <c r="J39" s="86"/>
      <c r="K39" s="87"/>
      <c r="L39" s="87"/>
      <c r="M39" s="87"/>
      <c r="N39" s="87"/>
    </row>
    <row r="40" spans="1:14" ht="78.75" x14ac:dyDescent="0.2">
      <c r="A40" s="14"/>
      <c r="B40" s="10"/>
      <c r="C40" s="51"/>
      <c r="D40" s="122">
        <v>6</v>
      </c>
      <c r="E40" s="93" t="s">
        <v>16</v>
      </c>
      <c r="F40" s="89">
        <f>F41+F42+F43</f>
        <v>573898.51</v>
      </c>
      <c r="G40" s="89">
        <f>G41+G42+G43</f>
        <v>3183938.6</v>
      </c>
      <c r="H40" s="89">
        <f t="shared" ref="H40:I40" si="3">H41+H42+H43</f>
        <v>496661.1</v>
      </c>
      <c r="I40" s="89">
        <f t="shared" si="3"/>
        <v>496661.1</v>
      </c>
      <c r="J40" s="86" t="s">
        <v>17</v>
      </c>
      <c r="K40" s="87" t="s">
        <v>27</v>
      </c>
      <c r="L40" s="87">
        <v>22</v>
      </c>
      <c r="M40" s="87">
        <v>7</v>
      </c>
      <c r="N40" s="87">
        <v>6</v>
      </c>
    </row>
    <row r="41" spans="1:14" ht="105" x14ac:dyDescent="0.2">
      <c r="A41" s="16" t="s">
        <v>18</v>
      </c>
      <c r="B41" s="10" t="s">
        <v>19</v>
      </c>
      <c r="C41" s="51">
        <v>726948.5</v>
      </c>
      <c r="D41" s="122"/>
      <c r="E41" s="93" t="s">
        <v>63</v>
      </c>
      <c r="F41" s="94">
        <v>402898.51</v>
      </c>
      <c r="G41" s="94">
        <v>650244.1</v>
      </c>
      <c r="H41" s="94">
        <v>433661.1</v>
      </c>
      <c r="I41" s="94">
        <v>496661.1</v>
      </c>
      <c r="J41" s="86"/>
      <c r="K41" s="87"/>
      <c r="L41" s="87"/>
      <c r="M41" s="87"/>
      <c r="N41" s="87"/>
    </row>
    <row r="42" spans="1:14" ht="209.25" customHeight="1" x14ac:dyDescent="0.2">
      <c r="A42" s="16"/>
      <c r="B42" s="10"/>
      <c r="C42" s="51"/>
      <c r="D42" s="122"/>
      <c r="E42" s="93" t="s">
        <v>64</v>
      </c>
      <c r="F42" s="94">
        <v>171000</v>
      </c>
      <c r="G42" s="94">
        <v>322000</v>
      </c>
      <c r="H42" s="94">
        <v>63000</v>
      </c>
      <c r="I42" s="94">
        <v>0</v>
      </c>
      <c r="J42" s="86"/>
      <c r="K42" s="87"/>
      <c r="L42" s="87"/>
      <c r="M42" s="87"/>
      <c r="N42" s="87"/>
    </row>
    <row r="43" spans="1:14" ht="78.75" customHeight="1" x14ac:dyDescent="0.2">
      <c r="A43" s="16"/>
      <c r="B43" s="10"/>
      <c r="C43" s="51"/>
      <c r="D43" s="122"/>
      <c r="E43" s="93" t="s">
        <v>65</v>
      </c>
      <c r="F43" s="94">
        <v>0</v>
      </c>
      <c r="G43" s="89">
        <v>2211694.5</v>
      </c>
      <c r="H43" s="89">
        <v>0</v>
      </c>
      <c r="I43" s="89">
        <v>0</v>
      </c>
      <c r="J43" s="86"/>
      <c r="K43" s="87"/>
      <c r="L43" s="87"/>
      <c r="M43" s="87"/>
      <c r="N43" s="87"/>
    </row>
    <row r="44" spans="1:14" ht="79.5" customHeight="1" x14ac:dyDescent="0.2">
      <c r="A44" s="8"/>
      <c r="B44" s="6" t="s">
        <v>20</v>
      </c>
      <c r="C44" s="46">
        <v>1870059.2</v>
      </c>
      <c r="D44" s="123">
        <v>7</v>
      </c>
      <c r="E44" s="93" t="s">
        <v>21</v>
      </c>
      <c r="F44" s="89">
        <f>F45+F46+F47</f>
        <v>2163256.6799999997</v>
      </c>
      <c r="G44" s="89">
        <f>G45+G46+G47</f>
        <v>2194971.7999999998</v>
      </c>
      <c r="H44" s="89">
        <f t="shared" ref="H44:I44" si="4">H45+H46+H47</f>
        <v>981086.5</v>
      </c>
      <c r="I44" s="89">
        <f t="shared" si="4"/>
        <v>274944.59999999998</v>
      </c>
      <c r="J44" s="86" t="s">
        <v>89</v>
      </c>
      <c r="K44" s="87" t="s">
        <v>27</v>
      </c>
      <c r="L44" s="87">
        <v>43</v>
      </c>
      <c r="M44" s="87">
        <v>43</v>
      </c>
      <c r="N44" s="87">
        <v>43</v>
      </c>
    </row>
    <row r="45" spans="1:14" ht="56.25" customHeight="1" x14ac:dyDescent="0.2">
      <c r="A45" s="17" t="s">
        <v>22</v>
      </c>
      <c r="B45" s="10" t="s">
        <v>23</v>
      </c>
      <c r="C45" s="52"/>
      <c r="D45" s="123"/>
      <c r="E45" s="93" t="s">
        <v>66</v>
      </c>
      <c r="F45" s="94">
        <v>1870059.16</v>
      </c>
      <c r="G45" s="94">
        <v>1918136.2</v>
      </c>
      <c r="H45" s="94">
        <v>706141.9</v>
      </c>
      <c r="I45" s="94">
        <v>0</v>
      </c>
      <c r="J45" s="86"/>
      <c r="K45" s="87"/>
      <c r="L45" s="87"/>
      <c r="M45" s="87"/>
      <c r="N45" s="87"/>
    </row>
    <row r="46" spans="1:14" ht="114" customHeight="1" x14ac:dyDescent="0.2">
      <c r="A46" s="18"/>
      <c r="B46" s="19"/>
      <c r="C46" s="20"/>
      <c r="D46" s="123"/>
      <c r="E46" s="93" t="s">
        <v>67</v>
      </c>
      <c r="F46" s="89">
        <v>253197.52</v>
      </c>
      <c r="G46" s="89">
        <v>256835.6</v>
      </c>
      <c r="H46" s="89">
        <v>254944.6</v>
      </c>
      <c r="I46" s="89">
        <v>254944.6</v>
      </c>
      <c r="J46" s="86"/>
      <c r="K46" s="87"/>
      <c r="L46" s="87"/>
      <c r="M46" s="87"/>
      <c r="N46" s="87"/>
    </row>
    <row r="47" spans="1:14" ht="125.25" customHeight="1" x14ac:dyDescent="0.2">
      <c r="A47" s="18"/>
      <c r="B47" s="19"/>
      <c r="C47" s="20"/>
      <c r="D47" s="123"/>
      <c r="E47" s="93" t="s">
        <v>68</v>
      </c>
      <c r="F47" s="94">
        <v>40000</v>
      </c>
      <c r="G47" s="94">
        <v>20000</v>
      </c>
      <c r="H47" s="94">
        <v>20000</v>
      </c>
      <c r="I47" s="94">
        <v>20000</v>
      </c>
      <c r="J47" s="86"/>
      <c r="K47" s="87"/>
      <c r="L47" s="87"/>
      <c r="M47" s="87"/>
      <c r="N47" s="87"/>
    </row>
    <row r="48" spans="1:14" ht="88.5" customHeight="1" x14ac:dyDescent="0.2">
      <c r="A48" s="18"/>
      <c r="B48" s="19"/>
      <c r="C48" s="20"/>
      <c r="D48" s="123">
        <v>8</v>
      </c>
      <c r="E48" s="93" t="s">
        <v>24</v>
      </c>
      <c r="F48" s="94">
        <f>F49</f>
        <v>722589.5</v>
      </c>
      <c r="G48" s="94">
        <v>633735.69999999995</v>
      </c>
      <c r="H48" s="94">
        <v>0</v>
      </c>
      <c r="I48" s="94">
        <v>0</v>
      </c>
      <c r="J48" s="86" t="s">
        <v>129</v>
      </c>
      <c r="K48" s="87">
        <v>25</v>
      </c>
      <c r="L48" s="87">
        <v>4</v>
      </c>
      <c r="M48" s="87" t="s">
        <v>27</v>
      </c>
      <c r="N48" s="87" t="s">
        <v>27</v>
      </c>
    </row>
    <row r="49" spans="1:14" ht="101.25" customHeight="1" x14ac:dyDescent="0.2">
      <c r="A49" s="18"/>
      <c r="B49" s="19"/>
      <c r="C49" s="20"/>
      <c r="D49" s="123"/>
      <c r="E49" s="93" t="s">
        <v>69</v>
      </c>
      <c r="F49" s="94">
        <v>722589.5</v>
      </c>
      <c r="G49" s="94">
        <v>633735.69999999995</v>
      </c>
      <c r="H49" s="94">
        <v>0</v>
      </c>
      <c r="I49" s="94">
        <v>0</v>
      </c>
      <c r="J49" s="97"/>
      <c r="K49" s="97"/>
      <c r="L49" s="97"/>
      <c r="M49" s="97"/>
      <c r="N49" s="97"/>
    </row>
    <row r="50" spans="1:14" s="56" customFormat="1" ht="82.5" customHeight="1" x14ac:dyDescent="0.2">
      <c r="A50" s="53"/>
      <c r="B50" s="35"/>
      <c r="C50" s="55"/>
      <c r="D50" s="82" t="s">
        <v>100</v>
      </c>
      <c r="E50" s="85" t="s">
        <v>70</v>
      </c>
      <c r="F50" s="96">
        <f>F51+F54+F58+F60+F71+F76+F79+F83</f>
        <v>1803831.1400000001</v>
      </c>
      <c r="G50" s="96">
        <f>G51+G54+G58+G60+G71+G76+G79+G83</f>
        <v>1727811.86</v>
      </c>
      <c r="H50" s="96">
        <f>H51+H54+H58+H60+H71+H76+H79+H83</f>
        <v>1718532.2799999998</v>
      </c>
      <c r="I50" s="96">
        <f>I51+I54+I58+I60+I71+I76+I79+I83</f>
        <v>1232431.68</v>
      </c>
      <c r="J50" s="98"/>
      <c r="K50" s="98"/>
      <c r="L50" s="98"/>
      <c r="M50" s="98"/>
      <c r="N50" s="98"/>
    </row>
    <row r="51" spans="1:14" ht="52.5" x14ac:dyDescent="0.2">
      <c r="A51" s="8"/>
      <c r="B51" s="8"/>
      <c r="C51" s="53"/>
      <c r="D51" s="124" t="s">
        <v>101</v>
      </c>
      <c r="E51" s="93" t="s">
        <v>42</v>
      </c>
      <c r="F51" s="94">
        <f>F52+F53</f>
        <v>74020</v>
      </c>
      <c r="G51" s="94">
        <f>G52+G53</f>
        <v>91035.6</v>
      </c>
      <c r="H51" s="94">
        <f t="shared" ref="H51:I51" si="5">H52+H53</f>
        <v>30000</v>
      </c>
      <c r="I51" s="94">
        <f t="shared" si="5"/>
        <v>30000</v>
      </c>
      <c r="J51" s="86"/>
      <c r="K51" s="87"/>
      <c r="L51" s="87"/>
      <c r="M51" s="87"/>
      <c r="N51" s="87"/>
    </row>
    <row r="52" spans="1:14" ht="78.75" x14ac:dyDescent="0.2">
      <c r="A52" s="8"/>
      <c r="B52" s="8"/>
      <c r="C52" s="53"/>
      <c r="D52" s="124"/>
      <c r="E52" s="93" t="s">
        <v>71</v>
      </c>
      <c r="F52" s="94">
        <v>0</v>
      </c>
      <c r="G52" s="94">
        <v>30000</v>
      </c>
      <c r="H52" s="94">
        <v>30000</v>
      </c>
      <c r="I52" s="94">
        <v>30000</v>
      </c>
      <c r="J52" s="86"/>
      <c r="K52" s="87"/>
      <c r="L52" s="87"/>
      <c r="M52" s="87"/>
      <c r="N52" s="87"/>
    </row>
    <row r="53" spans="1:14" ht="78.75" x14ac:dyDescent="0.2">
      <c r="A53" s="8"/>
      <c r="B53" s="8"/>
      <c r="C53" s="53"/>
      <c r="D53" s="124"/>
      <c r="E53" s="93" t="s">
        <v>72</v>
      </c>
      <c r="F53" s="94">
        <v>74020</v>
      </c>
      <c r="G53" s="99">
        <v>61035.6</v>
      </c>
      <c r="H53" s="99">
        <v>0</v>
      </c>
      <c r="I53" s="99">
        <v>0</v>
      </c>
      <c r="J53" s="86"/>
      <c r="K53" s="87"/>
      <c r="L53" s="87"/>
      <c r="M53" s="87"/>
      <c r="N53" s="87"/>
    </row>
    <row r="54" spans="1:14" ht="52.5" x14ac:dyDescent="0.2">
      <c r="A54" s="8"/>
      <c r="B54" s="8"/>
      <c r="C54" s="53"/>
      <c r="D54" s="124" t="s">
        <v>102</v>
      </c>
      <c r="E54" s="100" t="s">
        <v>132</v>
      </c>
      <c r="F54" s="101">
        <f>F55+F56+F57</f>
        <v>61822.509999999995</v>
      </c>
      <c r="G54" s="101">
        <f>G55+G56+G57</f>
        <v>66947</v>
      </c>
      <c r="H54" s="101">
        <f t="shared" ref="H54:I54" si="6">H55+H56+H57</f>
        <v>58381.5</v>
      </c>
      <c r="I54" s="101">
        <f t="shared" si="6"/>
        <v>58381.5</v>
      </c>
      <c r="J54" s="86"/>
      <c r="K54" s="87"/>
      <c r="L54" s="87"/>
      <c r="M54" s="87"/>
      <c r="N54" s="87"/>
    </row>
    <row r="55" spans="1:14" ht="78.75" x14ac:dyDescent="0.2">
      <c r="A55" s="8"/>
      <c r="B55" s="8"/>
      <c r="C55" s="53"/>
      <c r="D55" s="124"/>
      <c r="E55" s="102" t="s">
        <v>73</v>
      </c>
      <c r="F55" s="103">
        <v>57222.61</v>
      </c>
      <c r="G55" s="101">
        <v>56897</v>
      </c>
      <c r="H55" s="101">
        <v>58381.5</v>
      </c>
      <c r="I55" s="101">
        <v>58381.5</v>
      </c>
      <c r="J55" s="86"/>
      <c r="K55" s="87"/>
      <c r="L55" s="87"/>
      <c r="M55" s="87"/>
      <c r="N55" s="87"/>
    </row>
    <row r="56" spans="1:14" ht="78.75" x14ac:dyDescent="0.2">
      <c r="A56" s="8"/>
      <c r="B56" s="8"/>
      <c r="C56" s="53"/>
      <c r="D56" s="124"/>
      <c r="E56" s="102" t="s">
        <v>74</v>
      </c>
      <c r="F56" s="101">
        <v>1929.2</v>
      </c>
      <c r="G56" s="101">
        <v>7500</v>
      </c>
      <c r="H56" s="101">
        <v>0</v>
      </c>
      <c r="I56" s="101">
        <v>0</v>
      </c>
      <c r="J56" s="86"/>
      <c r="K56" s="87"/>
      <c r="L56" s="87"/>
      <c r="M56" s="87"/>
      <c r="N56" s="87"/>
    </row>
    <row r="57" spans="1:14" ht="78.75" x14ac:dyDescent="0.2">
      <c r="A57" s="8"/>
      <c r="B57" s="8"/>
      <c r="C57" s="53"/>
      <c r="D57" s="124"/>
      <c r="E57" s="93" t="s">
        <v>75</v>
      </c>
      <c r="F57" s="94">
        <v>2670.7</v>
      </c>
      <c r="G57" s="94">
        <v>2550</v>
      </c>
      <c r="H57" s="94">
        <v>0</v>
      </c>
      <c r="I57" s="94">
        <v>0</v>
      </c>
      <c r="J57" s="86"/>
      <c r="K57" s="87"/>
      <c r="L57" s="87"/>
      <c r="M57" s="87"/>
      <c r="N57" s="87"/>
    </row>
    <row r="58" spans="1:14" ht="84" customHeight="1" x14ac:dyDescent="0.2">
      <c r="A58" s="17" t="s">
        <v>25</v>
      </c>
      <c r="B58" s="10" t="s">
        <v>26</v>
      </c>
      <c r="C58" s="47">
        <v>150922.5</v>
      </c>
      <c r="D58" s="122">
        <v>11</v>
      </c>
      <c r="E58" s="104" t="s">
        <v>76</v>
      </c>
      <c r="F58" s="89">
        <f>F59</f>
        <v>584630.5</v>
      </c>
      <c r="G58" s="89">
        <f>G59</f>
        <v>401729.7</v>
      </c>
      <c r="H58" s="89">
        <v>450000</v>
      </c>
      <c r="I58" s="89">
        <v>0</v>
      </c>
      <c r="J58" s="86"/>
      <c r="K58" s="87"/>
      <c r="L58" s="87"/>
      <c r="M58" s="87"/>
      <c r="N58" s="87"/>
    </row>
    <row r="59" spans="1:14" ht="158.25" customHeight="1" x14ac:dyDescent="0.2">
      <c r="A59" s="17"/>
      <c r="B59" s="10"/>
      <c r="C59" s="47"/>
      <c r="D59" s="122"/>
      <c r="E59" s="104" t="s">
        <v>77</v>
      </c>
      <c r="F59" s="89">
        <v>584630.5</v>
      </c>
      <c r="G59" s="89">
        <v>401729.7</v>
      </c>
      <c r="H59" s="89">
        <v>450000</v>
      </c>
      <c r="I59" s="89">
        <v>0</v>
      </c>
      <c r="J59" s="86"/>
      <c r="K59" s="87"/>
      <c r="L59" s="87"/>
      <c r="M59" s="87"/>
      <c r="N59" s="87"/>
    </row>
    <row r="60" spans="1:14" ht="146.25" customHeight="1" x14ac:dyDescent="0.2">
      <c r="A60" s="17"/>
      <c r="B60" s="10"/>
      <c r="C60" s="52"/>
      <c r="D60" s="122">
        <v>12</v>
      </c>
      <c r="E60" s="105" t="s">
        <v>78</v>
      </c>
      <c r="F60" s="94">
        <f>F61+F62+F63+F64+F65+F66+F67+F68+F69+F70</f>
        <v>435958.64000000007</v>
      </c>
      <c r="G60" s="94">
        <f>G61+G62+G63+G64+G66+G65+G67+G68+G69+G70</f>
        <v>487127.26</v>
      </c>
      <c r="H60" s="94">
        <f t="shared" ref="H60:I60" si="7">H61+H62+H63+H64+H66+H65+H67+H68+H69+H70</f>
        <v>490563.0799999999</v>
      </c>
      <c r="I60" s="94">
        <f t="shared" si="7"/>
        <v>457666.38</v>
      </c>
      <c r="J60" s="86"/>
      <c r="K60" s="87"/>
      <c r="L60" s="87"/>
      <c r="M60" s="87"/>
      <c r="N60" s="87"/>
    </row>
    <row r="61" spans="1:14" ht="78.75" x14ac:dyDescent="0.2">
      <c r="A61" s="17"/>
      <c r="B61" s="10"/>
      <c r="C61" s="52"/>
      <c r="D61" s="122"/>
      <c r="E61" s="93" t="s">
        <v>79</v>
      </c>
      <c r="F61" s="94">
        <v>66434.399999999994</v>
      </c>
      <c r="G61" s="94">
        <v>71208.3</v>
      </c>
      <c r="H61" s="94">
        <v>73493.100000000006</v>
      </c>
      <c r="I61" s="94">
        <v>73493.100000000006</v>
      </c>
      <c r="J61" s="86"/>
      <c r="K61" s="87"/>
      <c r="L61" s="87"/>
      <c r="M61" s="87"/>
      <c r="N61" s="87"/>
    </row>
    <row r="62" spans="1:14" ht="78.75" x14ac:dyDescent="0.2">
      <c r="A62" s="22" t="s">
        <v>28</v>
      </c>
      <c r="B62" s="21"/>
      <c r="C62" s="54"/>
      <c r="D62" s="122"/>
      <c r="E62" s="93" t="s">
        <v>80</v>
      </c>
      <c r="F62" s="94">
        <v>305863.75</v>
      </c>
      <c r="G62" s="94">
        <v>346545.56000000006</v>
      </c>
      <c r="H62" s="94">
        <v>357112.57999999996</v>
      </c>
      <c r="I62" s="94">
        <v>357112.78</v>
      </c>
      <c r="J62" s="86"/>
      <c r="K62" s="87"/>
      <c r="L62" s="87"/>
      <c r="M62" s="87"/>
      <c r="N62" s="87"/>
    </row>
    <row r="63" spans="1:14" ht="105" x14ac:dyDescent="0.2">
      <c r="A63" s="17"/>
      <c r="B63" s="21"/>
      <c r="C63" s="54"/>
      <c r="D63" s="122"/>
      <c r="E63" s="93" t="s">
        <v>90</v>
      </c>
      <c r="F63" s="94">
        <v>0</v>
      </c>
      <c r="G63" s="89">
        <v>7075.9</v>
      </c>
      <c r="H63" s="89">
        <v>0</v>
      </c>
      <c r="I63" s="89">
        <v>0</v>
      </c>
      <c r="J63" s="86"/>
      <c r="K63" s="87"/>
      <c r="L63" s="87"/>
      <c r="M63" s="87"/>
      <c r="N63" s="87"/>
    </row>
    <row r="64" spans="1:14" ht="105" x14ac:dyDescent="0.2">
      <c r="A64" s="25"/>
      <c r="D64" s="122"/>
      <c r="E64" s="102" t="s">
        <v>91</v>
      </c>
      <c r="F64" s="94">
        <v>0</v>
      </c>
      <c r="G64" s="89">
        <v>3175.8</v>
      </c>
      <c r="H64" s="89">
        <v>3175.8</v>
      </c>
      <c r="I64" s="89">
        <v>3175.8</v>
      </c>
      <c r="J64" s="106"/>
      <c r="K64" s="106"/>
      <c r="L64" s="106"/>
      <c r="M64" s="106"/>
      <c r="N64" s="106"/>
    </row>
    <row r="65" spans="1:14" ht="88.5" customHeight="1" x14ac:dyDescent="0.2">
      <c r="A65" s="17"/>
      <c r="B65" s="21"/>
      <c r="C65" s="54"/>
      <c r="D65" s="122"/>
      <c r="E65" s="93" t="s">
        <v>92</v>
      </c>
      <c r="F65" s="94">
        <v>3925</v>
      </c>
      <c r="G65" s="94">
        <v>3728.8</v>
      </c>
      <c r="H65" s="94">
        <v>3728.8</v>
      </c>
      <c r="I65" s="94">
        <v>3728.8</v>
      </c>
      <c r="J65" s="86"/>
      <c r="K65" s="87"/>
      <c r="L65" s="87"/>
      <c r="M65" s="87"/>
      <c r="N65" s="87"/>
    </row>
    <row r="66" spans="1:14" ht="78.75" x14ac:dyDescent="0.2">
      <c r="A66" s="17"/>
      <c r="B66" s="21"/>
      <c r="C66" s="54"/>
      <c r="D66" s="122"/>
      <c r="E66" s="93" t="s">
        <v>93</v>
      </c>
      <c r="F66" s="94">
        <v>10000</v>
      </c>
      <c r="G66" s="94">
        <v>9500</v>
      </c>
      <c r="H66" s="94">
        <v>9500</v>
      </c>
      <c r="I66" s="94">
        <v>9500</v>
      </c>
      <c r="J66" s="86"/>
      <c r="K66" s="87"/>
      <c r="L66" s="87"/>
      <c r="M66" s="87"/>
      <c r="N66" s="87"/>
    </row>
    <row r="67" spans="1:14" ht="105" x14ac:dyDescent="0.2">
      <c r="A67" s="22"/>
      <c r="B67" s="21"/>
      <c r="C67" s="54"/>
      <c r="D67" s="122"/>
      <c r="E67" s="93" t="s">
        <v>94</v>
      </c>
      <c r="F67" s="94">
        <v>37607.769999999997</v>
      </c>
      <c r="G67" s="94">
        <v>39414</v>
      </c>
      <c r="H67" s="94">
        <v>40626.800000000003</v>
      </c>
      <c r="I67" s="94">
        <v>7729.9</v>
      </c>
      <c r="J67" s="86"/>
      <c r="K67" s="87"/>
      <c r="L67" s="87"/>
      <c r="M67" s="87"/>
      <c r="N67" s="87"/>
    </row>
    <row r="68" spans="1:14" ht="131.25" x14ac:dyDescent="0.2">
      <c r="A68" s="17"/>
      <c r="B68" s="21"/>
      <c r="C68" s="54"/>
      <c r="D68" s="122"/>
      <c r="E68" s="93" t="s">
        <v>95</v>
      </c>
      <c r="F68" s="94">
        <v>399.84</v>
      </c>
      <c r="G68" s="94">
        <v>860.8</v>
      </c>
      <c r="H68" s="94">
        <v>0</v>
      </c>
      <c r="I68" s="94">
        <v>0</v>
      </c>
      <c r="J68" s="86"/>
      <c r="K68" s="87"/>
      <c r="L68" s="87"/>
      <c r="M68" s="87"/>
      <c r="N68" s="87"/>
    </row>
    <row r="69" spans="1:14" ht="183.75" x14ac:dyDescent="0.2">
      <c r="A69" s="17"/>
      <c r="B69" s="21"/>
      <c r="C69" s="54"/>
      <c r="D69" s="122"/>
      <c r="E69" s="93" t="s">
        <v>81</v>
      </c>
      <c r="F69" s="94">
        <v>8647.8799999999992</v>
      </c>
      <c r="G69" s="89">
        <v>2692.1</v>
      </c>
      <c r="H69" s="89">
        <v>0</v>
      </c>
      <c r="I69" s="89">
        <v>0</v>
      </c>
      <c r="J69" s="86"/>
      <c r="K69" s="87"/>
      <c r="L69" s="87"/>
      <c r="M69" s="87"/>
      <c r="N69" s="87"/>
    </row>
    <row r="70" spans="1:14" ht="105" x14ac:dyDescent="0.2">
      <c r="A70" s="17"/>
      <c r="B70" s="21"/>
      <c r="C70" s="54"/>
      <c r="D70" s="122"/>
      <c r="E70" s="93" t="s">
        <v>96</v>
      </c>
      <c r="F70" s="94">
        <v>3080</v>
      </c>
      <c r="G70" s="94">
        <v>2926</v>
      </c>
      <c r="H70" s="94">
        <v>2926</v>
      </c>
      <c r="I70" s="94">
        <v>2926</v>
      </c>
      <c r="J70" s="86"/>
      <c r="K70" s="87"/>
      <c r="L70" s="87"/>
      <c r="M70" s="87"/>
      <c r="N70" s="87"/>
    </row>
    <row r="71" spans="1:14" ht="157.5" x14ac:dyDescent="0.2">
      <c r="A71" s="17"/>
      <c r="B71" s="10" t="s">
        <v>29</v>
      </c>
      <c r="C71" s="47">
        <v>460228.6</v>
      </c>
      <c r="D71" s="123">
        <v>13</v>
      </c>
      <c r="E71" s="105" t="s">
        <v>43</v>
      </c>
      <c r="F71" s="94">
        <f>F72+F73+F74+F75</f>
        <v>327974.89</v>
      </c>
      <c r="G71" s="94">
        <f>G72+G73+G74+G75</f>
        <v>336664.3</v>
      </c>
      <c r="H71" s="94">
        <f t="shared" ref="H71:I71" si="8">H72+H73+H74+H75</f>
        <v>336854.89999999997</v>
      </c>
      <c r="I71" s="94">
        <f t="shared" si="8"/>
        <v>333651</v>
      </c>
      <c r="J71" s="86"/>
      <c r="K71" s="87"/>
      <c r="L71" s="87"/>
      <c r="M71" s="87"/>
      <c r="N71" s="87"/>
    </row>
    <row r="72" spans="1:14" ht="84.75" customHeight="1" x14ac:dyDescent="0.2">
      <c r="A72" s="17" t="s">
        <v>30</v>
      </c>
      <c r="B72" s="10"/>
      <c r="C72" s="47"/>
      <c r="D72" s="123"/>
      <c r="E72" s="93" t="s">
        <v>82</v>
      </c>
      <c r="F72" s="94">
        <v>66685.14</v>
      </c>
      <c r="G72" s="94">
        <v>73617.5</v>
      </c>
      <c r="H72" s="94">
        <v>67939.199999999997</v>
      </c>
      <c r="I72" s="94">
        <v>64735.3</v>
      </c>
      <c r="J72" s="86"/>
      <c r="K72" s="87"/>
      <c r="L72" s="87"/>
      <c r="M72" s="87"/>
      <c r="N72" s="87"/>
    </row>
    <row r="73" spans="1:14" ht="78.75" x14ac:dyDescent="0.2">
      <c r="A73" s="17"/>
      <c r="B73" s="10"/>
      <c r="C73" s="47"/>
      <c r="D73" s="123"/>
      <c r="E73" s="93" t="s">
        <v>83</v>
      </c>
      <c r="F73" s="94">
        <v>60326.67</v>
      </c>
      <c r="G73" s="94">
        <v>52799.1</v>
      </c>
      <c r="H73" s="94">
        <v>54147.199999999997</v>
      </c>
      <c r="I73" s="94">
        <v>54147.199999999997</v>
      </c>
      <c r="J73" s="86"/>
      <c r="K73" s="87"/>
      <c r="L73" s="87"/>
      <c r="M73" s="87"/>
      <c r="N73" s="87"/>
    </row>
    <row r="74" spans="1:14" ht="105" x14ac:dyDescent="0.2">
      <c r="A74" s="17"/>
      <c r="B74" s="10"/>
      <c r="C74" s="47"/>
      <c r="D74" s="123"/>
      <c r="E74" s="107" t="s">
        <v>97</v>
      </c>
      <c r="F74" s="94">
        <v>197718.08</v>
      </c>
      <c r="G74" s="89">
        <v>207164.9</v>
      </c>
      <c r="H74" s="89">
        <v>211685.7</v>
      </c>
      <c r="I74" s="89">
        <v>211685.7</v>
      </c>
      <c r="J74" s="86"/>
      <c r="K74" s="87"/>
      <c r="L74" s="87"/>
      <c r="M74" s="87"/>
      <c r="N74" s="87"/>
    </row>
    <row r="75" spans="1:14" ht="78.75" x14ac:dyDescent="0.2">
      <c r="A75" s="17"/>
      <c r="B75" s="10"/>
      <c r="C75" s="47"/>
      <c r="D75" s="123"/>
      <c r="E75" s="93" t="s">
        <v>98</v>
      </c>
      <c r="F75" s="94">
        <v>3245</v>
      </c>
      <c r="G75" s="94">
        <v>3082.8</v>
      </c>
      <c r="H75" s="94">
        <v>3082.8</v>
      </c>
      <c r="I75" s="94">
        <v>3082.8</v>
      </c>
      <c r="J75" s="86"/>
      <c r="K75" s="87"/>
      <c r="L75" s="87"/>
      <c r="M75" s="87"/>
      <c r="N75" s="87"/>
    </row>
    <row r="76" spans="1:14" ht="105" x14ac:dyDescent="0.2">
      <c r="A76" s="17" t="s">
        <v>31</v>
      </c>
      <c r="B76" s="10" t="s">
        <v>32</v>
      </c>
      <c r="C76" s="47">
        <v>350</v>
      </c>
      <c r="D76" s="123">
        <v>14</v>
      </c>
      <c r="E76" s="102" t="s">
        <v>44</v>
      </c>
      <c r="F76" s="94">
        <f>F77+F78</f>
        <v>60969.7</v>
      </c>
      <c r="G76" s="94">
        <v>67114.100000000006</v>
      </c>
      <c r="H76" s="94">
        <v>66555.8</v>
      </c>
      <c r="I76" s="94">
        <v>66555.8</v>
      </c>
      <c r="J76" s="86"/>
      <c r="K76" s="87"/>
      <c r="L76" s="87"/>
      <c r="M76" s="87"/>
      <c r="N76" s="87"/>
    </row>
    <row r="77" spans="1:14" ht="78.75" x14ac:dyDescent="0.2">
      <c r="A77" s="17"/>
      <c r="B77" s="10"/>
      <c r="C77" s="47"/>
      <c r="D77" s="123"/>
      <c r="E77" s="93" t="s">
        <v>84</v>
      </c>
      <c r="F77" s="94">
        <v>60619.7</v>
      </c>
      <c r="G77" s="94">
        <v>66609.100000000006</v>
      </c>
      <c r="H77" s="94">
        <v>66050.8</v>
      </c>
      <c r="I77" s="94">
        <v>66050.8</v>
      </c>
      <c r="J77" s="86"/>
      <c r="K77" s="87"/>
      <c r="L77" s="87"/>
      <c r="M77" s="87"/>
      <c r="N77" s="87"/>
    </row>
    <row r="78" spans="1:14" ht="78.75" x14ac:dyDescent="0.2">
      <c r="A78" s="17"/>
      <c r="B78" s="10"/>
      <c r="C78" s="47"/>
      <c r="D78" s="123"/>
      <c r="E78" s="93" t="s">
        <v>85</v>
      </c>
      <c r="F78" s="94">
        <v>350</v>
      </c>
      <c r="G78" s="94">
        <v>505</v>
      </c>
      <c r="H78" s="94">
        <v>505</v>
      </c>
      <c r="I78" s="94">
        <v>505</v>
      </c>
      <c r="J78" s="86"/>
      <c r="K78" s="87"/>
      <c r="L78" s="87"/>
      <c r="M78" s="87"/>
      <c r="N78" s="87"/>
    </row>
    <row r="79" spans="1:14" ht="105" x14ac:dyDescent="0.2">
      <c r="A79" s="17"/>
      <c r="B79" s="10"/>
      <c r="C79" s="47"/>
      <c r="D79" s="123">
        <v>15</v>
      </c>
      <c r="E79" s="102" t="s">
        <v>45</v>
      </c>
      <c r="F79" s="89">
        <f>F80+F81+F82</f>
        <v>107579.3</v>
      </c>
      <c r="G79" s="89">
        <f>G80+G81+G82</f>
        <v>115408</v>
      </c>
      <c r="H79" s="89">
        <f t="shared" ref="H79:I79" si="9">H80+H81+H82</f>
        <v>119171.79999999999</v>
      </c>
      <c r="I79" s="89">
        <f t="shared" si="9"/>
        <v>119171.79999999999</v>
      </c>
      <c r="J79" s="86"/>
      <c r="K79" s="87"/>
      <c r="L79" s="87"/>
      <c r="M79" s="87"/>
      <c r="N79" s="87"/>
    </row>
    <row r="80" spans="1:14" ht="78.75" x14ac:dyDescent="0.2">
      <c r="A80" s="17"/>
      <c r="B80" s="10"/>
      <c r="C80" s="47"/>
      <c r="D80" s="123"/>
      <c r="E80" s="93" t="s">
        <v>86</v>
      </c>
      <c r="F80" s="94">
        <v>106826.3</v>
      </c>
      <c r="G80" s="94">
        <v>114692.6</v>
      </c>
      <c r="H80" s="94">
        <v>118456.4</v>
      </c>
      <c r="I80" s="94">
        <v>118456.4</v>
      </c>
      <c r="J80" s="86"/>
      <c r="K80" s="87"/>
      <c r="L80" s="87"/>
      <c r="M80" s="87"/>
      <c r="N80" s="87"/>
    </row>
    <row r="81" spans="1:14" ht="131.25" x14ac:dyDescent="0.2">
      <c r="A81" s="17"/>
      <c r="B81" s="21"/>
      <c r="C81" s="54"/>
      <c r="D81" s="123"/>
      <c r="E81" s="93" t="s">
        <v>87</v>
      </c>
      <c r="F81" s="94">
        <v>303</v>
      </c>
      <c r="G81" s="94">
        <v>287.89999999999998</v>
      </c>
      <c r="H81" s="94">
        <v>287.89999999999998</v>
      </c>
      <c r="I81" s="94">
        <v>287.89999999999998</v>
      </c>
      <c r="J81" s="86"/>
      <c r="K81" s="87"/>
      <c r="L81" s="87"/>
      <c r="M81" s="87"/>
      <c r="N81" s="87"/>
    </row>
    <row r="82" spans="1:14" ht="52.5" x14ac:dyDescent="0.2">
      <c r="A82" s="17"/>
      <c r="B82" s="21"/>
      <c r="C82" s="54"/>
      <c r="D82" s="123"/>
      <c r="E82" s="93" t="s">
        <v>88</v>
      </c>
      <c r="F82" s="94">
        <v>450</v>
      </c>
      <c r="G82" s="94">
        <v>427.5</v>
      </c>
      <c r="H82" s="94">
        <v>427.5</v>
      </c>
      <c r="I82" s="94">
        <v>427.5</v>
      </c>
      <c r="J82" s="86"/>
      <c r="K82" s="87"/>
      <c r="L82" s="87"/>
      <c r="M82" s="87"/>
      <c r="N82" s="87"/>
    </row>
    <row r="83" spans="1:14" ht="105" x14ac:dyDescent="0.2">
      <c r="A83" s="17"/>
      <c r="B83" s="21"/>
      <c r="C83" s="54"/>
      <c r="D83" s="123">
        <v>16</v>
      </c>
      <c r="E83" s="102" t="s">
        <v>99</v>
      </c>
      <c r="F83" s="101">
        <f>F84+F85</f>
        <v>150875.6</v>
      </c>
      <c r="G83" s="101">
        <f>G84+G85</f>
        <v>161785.9</v>
      </c>
      <c r="H83" s="101">
        <f t="shared" ref="H83:I83" si="10">H84+H85</f>
        <v>167005.20000000001</v>
      </c>
      <c r="I83" s="101">
        <f t="shared" si="10"/>
        <v>167005.20000000001</v>
      </c>
      <c r="J83" s="86"/>
      <c r="K83" s="87"/>
      <c r="L83" s="87"/>
      <c r="M83" s="87"/>
      <c r="N83" s="87"/>
    </row>
    <row r="84" spans="1:14" ht="78.75" x14ac:dyDescent="0.2">
      <c r="A84" s="17"/>
      <c r="B84" s="21"/>
      <c r="C84" s="54"/>
      <c r="D84" s="123"/>
      <c r="E84" s="102" t="s">
        <v>103</v>
      </c>
      <c r="F84" s="101">
        <v>150813.6</v>
      </c>
      <c r="G84" s="101">
        <v>161723.9</v>
      </c>
      <c r="H84" s="101">
        <v>166943.20000000001</v>
      </c>
      <c r="I84" s="101">
        <v>166943.20000000001</v>
      </c>
      <c r="J84" s="86"/>
      <c r="K84" s="87"/>
      <c r="L84" s="87"/>
      <c r="M84" s="87"/>
      <c r="N84" s="87"/>
    </row>
    <row r="85" spans="1:14" ht="78.75" x14ac:dyDescent="0.2">
      <c r="A85" s="16"/>
      <c r="B85" s="69"/>
      <c r="C85" s="70"/>
      <c r="D85" s="123"/>
      <c r="E85" s="102" t="s">
        <v>104</v>
      </c>
      <c r="F85" s="101">
        <v>62</v>
      </c>
      <c r="G85" s="101">
        <v>62</v>
      </c>
      <c r="H85" s="101">
        <v>62</v>
      </c>
      <c r="I85" s="101">
        <v>62</v>
      </c>
      <c r="J85" s="86"/>
      <c r="K85" s="87"/>
      <c r="L85" s="87"/>
      <c r="M85" s="87"/>
      <c r="N85" s="87"/>
    </row>
    <row r="86" spans="1:14" s="80" customFormat="1" ht="22.5" x14ac:dyDescent="0.3">
      <c r="A86" s="77"/>
      <c r="B86" s="78"/>
      <c r="C86" s="77"/>
      <c r="D86" s="77"/>
      <c r="F86" s="77"/>
      <c r="G86" s="79"/>
      <c r="H86" s="79"/>
      <c r="I86" s="79"/>
    </row>
    <row r="87" spans="1:14" s="74" customFormat="1" x14ac:dyDescent="0.2">
      <c r="A87" s="71"/>
      <c r="B87" s="72"/>
      <c r="C87" s="71"/>
      <c r="D87" s="73"/>
      <c r="F87" s="73"/>
      <c r="G87" s="75"/>
      <c r="H87" s="76"/>
      <c r="I87" s="75"/>
    </row>
    <row r="88" spans="1:14" s="74" customFormat="1" x14ac:dyDescent="0.2">
      <c r="A88" s="71"/>
      <c r="B88" s="72"/>
      <c r="C88" s="71"/>
      <c r="D88" s="73"/>
      <c r="F88" s="73"/>
      <c r="G88" s="75"/>
      <c r="H88" s="76"/>
      <c r="I88" s="75"/>
    </row>
  </sheetData>
  <mergeCells count="58">
    <mergeCell ref="M3:N3"/>
    <mergeCell ref="L1:N1"/>
    <mergeCell ref="A2:N2"/>
    <mergeCell ref="D83:D85"/>
    <mergeCell ref="D7:D9"/>
    <mergeCell ref="D76:D78"/>
    <mergeCell ref="D79:D82"/>
    <mergeCell ref="E27:E29"/>
    <mergeCell ref="G32:G34"/>
    <mergeCell ref="H32:H34"/>
    <mergeCell ref="F32:F34"/>
    <mergeCell ref="D27:D30"/>
    <mergeCell ref="D13:D22"/>
    <mergeCell ref="D23:D26"/>
    <mergeCell ref="D32:D39"/>
    <mergeCell ref="D11:D12"/>
    <mergeCell ref="F7:F9"/>
    <mergeCell ref="G7:G9"/>
    <mergeCell ref="H7:H9"/>
    <mergeCell ref="H27:H29"/>
    <mergeCell ref="G27:G29"/>
    <mergeCell ref="F27:F29"/>
    <mergeCell ref="D4:D5"/>
    <mergeCell ref="D58:D59"/>
    <mergeCell ref="D60:D70"/>
    <mergeCell ref="D71:D75"/>
    <mergeCell ref="D40:D43"/>
    <mergeCell ref="D44:D47"/>
    <mergeCell ref="D48:D49"/>
    <mergeCell ref="D51:D53"/>
    <mergeCell ref="D54:D57"/>
    <mergeCell ref="A13:A16"/>
    <mergeCell ref="B13:B16"/>
    <mergeCell ref="C13:C16"/>
    <mergeCell ref="F23:F24"/>
    <mergeCell ref="G23:G24"/>
    <mergeCell ref="J4:J5"/>
    <mergeCell ref="K4:N4"/>
    <mergeCell ref="F4:I4"/>
    <mergeCell ref="E13:E20"/>
    <mergeCell ref="F13:F20"/>
    <mergeCell ref="G13:G20"/>
    <mergeCell ref="H13:H20"/>
    <mergeCell ref="I13:I20"/>
    <mergeCell ref="I7:I9"/>
    <mergeCell ref="E7:E9"/>
    <mergeCell ref="E11:E12"/>
    <mergeCell ref="E4:E5"/>
    <mergeCell ref="F11:F12"/>
    <mergeCell ref="G11:G12"/>
    <mergeCell ref="H11:H12"/>
    <mergeCell ref="I11:I12"/>
    <mergeCell ref="E32:E34"/>
    <mergeCell ref="E23:E24"/>
    <mergeCell ref="I32:I34"/>
    <mergeCell ref="I27:I29"/>
    <mergeCell ref="H23:H24"/>
    <mergeCell ref="I23:I24"/>
  </mergeCells>
  <pageMargins left="0.15748031496062992" right="0.15748031496062992" top="0.15748031496062992" bottom="0.31496062992125984" header="0.31496062992125984" footer="0.15748031496062992"/>
  <pageSetup paperSize="9" scale="36" fitToHeight="0" orientation="landscape" r:id="rId1"/>
  <rowBreaks count="2" manualBreakCount="2">
    <brk id="22" min="3" max="13" man="1"/>
    <brk id="47" min="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финансирование</vt:lpstr>
      <vt:lpstr>финансирование!Заголовки_для_печати</vt:lpstr>
      <vt:lpstr>финансирование!Область_печати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Черепанова Светлана Аркадьевна</dc:creator>
  <cp:lastModifiedBy>Цыганова Марина Николаевна</cp:lastModifiedBy>
  <cp:lastPrinted>2023-09-28T11:50:27Z</cp:lastPrinted>
  <dcterms:created xsi:type="dcterms:W3CDTF">2023-09-12T08:25:26Z</dcterms:created>
  <dcterms:modified xsi:type="dcterms:W3CDTF">2023-09-28T16:09:27Z</dcterms:modified>
</cp:coreProperties>
</file>